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-330" windowWidth="12390" windowHeight="9510" firstSheet="2" activeTab="3"/>
  </bookViews>
  <sheets>
    <sheet name="PROPOSTA UNITARIA 1" sheetId="4" r:id="rId1"/>
    <sheet name="ELABORAZIONE 1" sheetId="2" r:id="rId2"/>
    <sheet name="ELABORAZIONE 2" sheetId="3" r:id="rId3"/>
    <sheet name="PUBBLICAZIONE" sheetId="5" r:id="rId4"/>
    <sheet name="DATI BANCARI" sheetId="6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D51" i="3" l="1"/>
  <c r="P106" i="2" l="1"/>
  <c r="N106" i="2"/>
  <c r="D72" i="3" l="1"/>
  <c r="D75" i="3" l="1"/>
  <c r="D74" i="3"/>
  <c r="D73" i="3"/>
  <c r="D70" i="3"/>
  <c r="D57" i="3"/>
  <c r="D26" i="3"/>
  <c r="D8" i="3"/>
  <c r="D44" i="3" l="1"/>
  <c r="D45" i="3"/>
  <c r="D16" i="3"/>
  <c r="D36" i="3"/>
  <c r="D47" i="3"/>
  <c r="D50" i="3"/>
  <c r="D43" i="3"/>
  <c r="D10" i="3"/>
  <c r="D14" i="3"/>
  <c r="D39" i="3"/>
  <c r="D49" i="3"/>
  <c r="D52" i="3"/>
  <c r="D55" i="3"/>
  <c r="D15" i="3"/>
  <c r="D25" i="3"/>
  <c r="D11" i="3"/>
  <c r="D21" i="3"/>
  <c r="D9" i="3"/>
  <c r="D62" i="3"/>
  <c r="D67" i="3"/>
  <c r="D69" i="3"/>
  <c r="D77" i="3"/>
  <c r="D78" i="3"/>
  <c r="D79" i="3"/>
  <c r="D80" i="3"/>
  <c r="D34" i="3"/>
  <c r="D38" i="3"/>
  <c r="D40" i="3"/>
  <c r="D41" i="3"/>
  <c r="D42" i="3"/>
  <c r="D46" i="3"/>
  <c r="D54" i="3"/>
  <c r="D56" i="3"/>
  <c r="D58" i="3"/>
  <c r="D63" i="3"/>
  <c r="P103" i="2"/>
  <c r="P104" i="2"/>
  <c r="P102" i="2"/>
  <c r="P97" i="2"/>
  <c r="P96" i="2"/>
  <c r="P93" i="2"/>
  <c r="P88" i="2"/>
  <c r="P48" i="2"/>
  <c r="P50" i="2"/>
  <c r="P39" i="2"/>
  <c r="P10" i="2"/>
  <c r="P4" i="2"/>
  <c r="P6" i="2"/>
  <c r="P8" i="2"/>
  <c r="P3" i="2"/>
  <c r="O3" i="2"/>
  <c r="D65" i="3" l="1"/>
  <c r="D60" i="3"/>
  <c r="D37" i="3"/>
  <c r="D31" i="3"/>
  <c r="D29" i="3"/>
  <c r="D27" i="3"/>
  <c r="D71" i="3"/>
  <c r="D68" i="3"/>
  <c r="D23" i="3"/>
  <c r="D20" i="3"/>
  <c r="D18" i="3"/>
  <c r="D17" i="3"/>
  <c r="D66" i="3"/>
  <c r="D64" i="3"/>
  <c r="D61" i="3"/>
  <c r="D59" i="3"/>
  <c r="D53" i="3"/>
  <c r="D48" i="3"/>
  <c r="D35" i="3"/>
  <c r="D32" i="3"/>
  <c r="D30" i="3"/>
  <c r="D28" i="3"/>
  <c r="D33" i="3"/>
  <c r="D24" i="3"/>
  <c r="D22" i="3"/>
  <c r="D19" i="3"/>
  <c r="O20" i="2"/>
  <c r="O39" i="2" l="1"/>
  <c r="M39" i="2"/>
  <c r="O30" i="2" l="1"/>
  <c r="M10" i="2"/>
  <c r="N24" i="2" l="1"/>
  <c r="O24" i="2" l="1"/>
  <c r="P24" i="2"/>
  <c r="N23" i="2"/>
  <c r="P23" i="2" s="1"/>
  <c r="N26" i="2"/>
  <c r="M26" i="2" l="1"/>
  <c r="P26" i="2"/>
  <c r="O23" i="2"/>
  <c r="O26" i="2"/>
  <c r="N7" i="2"/>
  <c r="O7" i="2" l="1"/>
  <c r="P7" i="2"/>
  <c r="N5" i="2"/>
  <c r="O5" i="2" l="1"/>
  <c r="P5" i="2"/>
  <c r="N111" i="2"/>
  <c r="N110" i="2"/>
  <c r="N109" i="2"/>
  <c r="N108" i="2"/>
  <c r="P108" i="2" s="1"/>
  <c r="H107" i="2"/>
  <c r="O106" i="2"/>
  <c r="K106" i="2"/>
  <c r="H105" i="2"/>
  <c r="O104" i="2"/>
  <c r="M104" i="2"/>
  <c r="O103" i="2"/>
  <c r="M103" i="2"/>
  <c r="O102" i="2"/>
  <c r="M102" i="2"/>
  <c r="O100" i="2"/>
  <c r="K100" i="2"/>
  <c r="M100" i="2" s="1"/>
  <c r="K99" i="2"/>
  <c r="N99" i="2" s="1"/>
  <c r="P99" i="2" s="1"/>
  <c r="K97" i="2"/>
  <c r="K96" i="2"/>
  <c r="K94" i="2"/>
  <c r="N94" i="2" s="1"/>
  <c r="P94" i="2" s="1"/>
  <c r="O93" i="2"/>
  <c r="K93" i="2"/>
  <c r="M93" i="2" s="1"/>
  <c r="K91" i="2"/>
  <c r="N91" i="2" s="1"/>
  <c r="P91" i="2" s="1"/>
  <c r="K90" i="2"/>
  <c r="N90" i="2" s="1"/>
  <c r="P90" i="2" s="1"/>
  <c r="K89" i="2"/>
  <c r="N89" i="2" s="1"/>
  <c r="P89" i="2" s="1"/>
  <c r="O88" i="2"/>
  <c r="K88" i="2"/>
  <c r="M88" i="2" s="1"/>
  <c r="N86" i="2"/>
  <c r="K84" i="2"/>
  <c r="N84" i="2" s="1"/>
  <c r="P84" i="2" s="1"/>
  <c r="K83" i="2"/>
  <c r="N83" i="2" s="1"/>
  <c r="P83" i="2" s="1"/>
  <c r="K82" i="2"/>
  <c r="N82" i="2" s="1"/>
  <c r="P82" i="2" s="1"/>
  <c r="N80" i="2"/>
  <c r="N79" i="2"/>
  <c r="N78" i="2"/>
  <c r="N77" i="2"/>
  <c r="N76" i="2"/>
  <c r="K75" i="2"/>
  <c r="N75" i="2" s="1"/>
  <c r="P75" i="2" s="1"/>
  <c r="N74" i="2"/>
  <c r="P74" i="2" s="1"/>
  <c r="N72" i="2"/>
  <c r="N71" i="2"/>
  <c r="N70" i="2"/>
  <c r="K69" i="2"/>
  <c r="N69" i="2" s="1"/>
  <c r="P69" i="2" s="1"/>
  <c r="N68" i="2"/>
  <c r="N66" i="2"/>
  <c r="O65" i="2"/>
  <c r="K65" i="2"/>
  <c r="M65" i="2" s="1"/>
  <c r="N63" i="2"/>
  <c r="N62" i="2"/>
  <c r="N61" i="2"/>
  <c r="O60" i="2"/>
  <c r="P60" i="2" s="1"/>
  <c r="M60" i="2"/>
  <c r="N59" i="2"/>
  <c r="N58" i="2"/>
  <c r="N57" i="2"/>
  <c r="P57" i="2" s="1"/>
  <c r="N55" i="2"/>
  <c r="J55" i="2"/>
  <c r="O54" i="2"/>
  <c r="P54" i="2" s="1"/>
  <c r="M54" i="2"/>
  <c r="J54" i="2"/>
  <c r="N53" i="2"/>
  <c r="J53" i="2"/>
  <c r="K52" i="2"/>
  <c r="N52" i="2" s="1"/>
  <c r="P52" i="2" s="1"/>
  <c r="J52" i="2"/>
  <c r="O50" i="2"/>
  <c r="K50" i="2"/>
  <c r="M50" i="2" s="1"/>
  <c r="K49" i="2"/>
  <c r="N49" i="2" s="1"/>
  <c r="O48" i="2"/>
  <c r="K48" i="2"/>
  <c r="M48" i="2" s="1"/>
  <c r="K47" i="2"/>
  <c r="N47" i="2" s="1"/>
  <c r="P47" i="2" s="1"/>
  <c r="K45" i="2"/>
  <c r="N45" i="2" s="1"/>
  <c r="P45" i="2" s="1"/>
  <c r="K44" i="2"/>
  <c r="N44" i="2" s="1"/>
  <c r="P44" i="2" s="1"/>
  <c r="K43" i="2"/>
  <c r="N43" i="2" s="1"/>
  <c r="P43" i="2" s="1"/>
  <c r="K42" i="2"/>
  <c r="N42" i="2" s="1"/>
  <c r="P42" i="2" s="1"/>
  <c r="K41" i="2"/>
  <c r="N41" i="2" s="1"/>
  <c r="P41" i="2" s="1"/>
  <c r="K40" i="2"/>
  <c r="N40" i="2" s="1"/>
  <c r="P40" i="2" s="1"/>
  <c r="K38" i="2"/>
  <c r="N38" i="2" s="1"/>
  <c r="P38" i="2" s="1"/>
  <c r="K37" i="2"/>
  <c r="N37" i="2" s="1"/>
  <c r="P37" i="2" s="1"/>
  <c r="K36" i="2"/>
  <c r="N36" i="2" s="1"/>
  <c r="P36" i="2" s="1"/>
  <c r="K35" i="2"/>
  <c r="N35" i="2" s="1"/>
  <c r="P35" i="2" s="1"/>
  <c r="N34" i="2"/>
  <c r="P34" i="2" s="1"/>
  <c r="K33" i="2"/>
  <c r="N33" i="2" s="1"/>
  <c r="P33" i="2" s="1"/>
  <c r="K32" i="2"/>
  <c r="N32" i="2" s="1"/>
  <c r="P32" i="2" s="1"/>
  <c r="K31" i="2"/>
  <c r="N31" i="2" s="1"/>
  <c r="P31" i="2" s="1"/>
  <c r="K30" i="2"/>
  <c r="M30" i="2" s="1"/>
  <c r="K29" i="2"/>
  <c r="N28" i="2"/>
  <c r="P28" i="2" s="1"/>
  <c r="N25" i="2"/>
  <c r="N22" i="2"/>
  <c r="N21" i="2"/>
  <c r="N19" i="2"/>
  <c r="O18" i="2"/>
  <c r="M18" i="2"/>
  <c r="O16" i="2"/>
  <c r="O15" i="2"/>
  <c r="O14" i="2"/>
  <c r="O13" i="2"/>
  <c r="O12" i="2"/>
  <c r="O10" i="2"/>
  <c r="H9" i="2"/>
  <c r="O8" i="2"/>
  <c r="E8" i="2"/>
  <c r="O6" i="2"/>
  <c r="E6" i="2"/>
  <c r="O4" i="2"/>
  <c r="E4" i="2"/>
  <c r="E3" i="2"/>
  <c r="O2" i="2"/>
  <c r="E2" i="2"/>
  <c r="O19" i="2" l="1"/>
  <c r="P19" i="2"/>
  <c r="O22" i="2"/>
  <c r="P22" i="2"/>
  <c r="O25" i="2"/>
  <c r="P25" i="2"/>
  <c r="O53" i="2"/>
  <c r="P53" i="2"/>
  <c r="O59" i="2"/>
  <c r="P59" i="2"/>
  <c r="O62" i="2"/>
  <c r="P62" i="2"/>
  <c r="O68" i="2"/>
  <c r="P68" i="2"/>
  <c r="O71" i="2"/>
  <c r="P71" i="2"/>
  <c r="O110" i="2"/>
  <c r="P110" i="2"/>
  <c r="O21" i="2"/>
  <c r="P21" i="2"/>
  <c r="M49" i="2"/>
  <c r="P49" i="2"/>
  <c r="O55" i="2"/>
  <c r="P55" i="2"/>
  <c r="O58" i="2"/>
  <c r="P58" i="2"/>
  <c r="O61" i="2"/>
  <c r="P61" i="2"/>
  <c r="O63" i="2"/>
  <c r="P63" i="2"/>
  <c r="H67" i="2"/>
  <c r="P66" i="2"/>
  <c r="O70" i="2"/>
  <c r="P70" i="2"/>
  <c r="O72" i="2"/>
  <c r="P72" i="2"/>
  <c r="O76" i="2"/>
  <c r="P76" i="2"/>
  <c r="O77" i="2"/>
  <c r="P77" i="2"/>
  <c r="O78" i="2"/>
  <c r="P78" i="2"/>
  <c r="O79" i="2"/>
  <c r="P79" i="2"/>
  <c r="O80" i="2"/>
  <c r="P80" i="2"/>
  <c r="H87" i="2"/>
  <c r="P86" i="2"/>
  <c r="O109" i="2"/>
  <c r="P109" i="2"/>
  <c r="O111" i="2"/>
  <c r="P111" i="2"/>
  <c r="N29" i="2"/>
  <c r="K118" i="2"/>
  <c r="M53" i="2"/>
  <c r="H64" i="2"/>
  <c r="M68" i="2"/>
  <c r="M22" i="2"/>
  <c r="M80" i="2"/>
  <c r="H112" i="2"/>
  <c r="N114" i="2"/>
  <c r="M58" i="2"/>
  <c r="M61" i="2"/>
  <c r="M63" i="2"/>
  <c r="M66" i="2"/>
  <c r="O66" i="2"/>
  <c r="M70" i="2"/>
  <c r="M72" i="2"/>
  <c r="H81" i="2"/>
  <c r="M76" i="2"/>
  <c r="M77" i="2"/>
  <c r="M78" i="2"/>
  <c r="M79" i="2"/>
  <c r="M110" i="2"/>
  <c r="O11" i="2"/>
  <c r="M25" i="2"/>
  <c r="H73" i="2"/>
  <c r="M108" i="2"/>
  <c r="O108" i="2"/>
  <c r="H56" i="2"/>
  <c r="O52" i="2"/>
  <c r="M52" i="2"/>
  <c r="O75" i="2"/>
  <c r="M75" i="2"/>
  <c r="O82" i="2"/>
  <c r="M82" i="2"/>
  <c r="H85" i="2"/>
  <c r="O83" i="2"/>
  <c r="M83" i="2"/>
  <c r="O84" i="2"/>
  <c r="M84" i="2"/>
  <c r="O94" i="2"/>
  <c r="M94" i="2"/>
  <c r="H95" i="2"/>
  <c r="H98" i="2"/>
  <c r="O96" i="2"/>
  <c r="M96" i="2"/>
  <c r="O97" i="2"/>
  <c r="M97" i="2"/>
  <c r="H101" i="2"/>
  <c r="O99" i="2"/>
  <c r="M99" i="2"/>
  <c r="H46" i="2"/>
  <c r="O28" i="2"/>
  <c r="M28" i="2"/>
  <c r="O29" i="2"/>
  <c r="M29" i="2"/>
  <c r="O31" i="2"/>
  <c r="M31" i="2"/>
  <c r="O32" i="2"/>
  <c r="M32" i="2"/>
  <c r="O33" i="2"/>
  <c r="M33" i="2"/>
  <c r="O34" i="2"/>
  <c r="M34" i="2"/>
  <c r="O35" i="2"/>
  <c r="M35" i="2"/>
  <c r="O36" i="2"/>
  <c r="M36" i="2"/>
  <c r="O37" i="2"/>
  <c r="M37" i="2"/>
  <c r="O38" i="2"/>
  <c r="M38" i="2"/>
  <c r="O40" i="2"/>
  <c r="M40" i="2"/>
  <c r="O41" i="2"/>
  <c r="M41" i="2"/>
  <c r="O42" i="2"/>
  <c r="M42" i="2"/>
  <c r="O43" i="2"/>
  <c r="M43" i="2"/>
  <c r="O44" i="2"/>
  <c r="M44" i="2"/>
  <c r="O45" i="2"/>
  <c r="M45" i="2"/>
  <c r="H51" i="2"/>
  <c r="O47" i="2"/>
  <c r="M47" i="2"/>
  <c r="O49" i="2"/>
  <c r="O69" i="2"/>
  <c r="M69" i="2"/>
  <c r="H92" i="2"/>
  <c r="O89" i="2"/>
  <c r="M89" i="2"/>
  <c r="O90" i="2"/>
  <c r="M90" i="2"/>
  <c r="O91" i="2"/>
  <c r="M91" i="2"/>
  <c r="H17" i="2"/>
  <c r="H27" i="2"/>
  <c r="M55" i="2"/>
  <c r="M57" i="2"/>
  <c r="O57" i="2"/>
  <c r="M59" i="2"/>
  <c r="M62" i="2"/>
  <c r="M71" i="2"/>
  <c r="M74" i="2"/>
  <c r="O74" i="2"/>
  <c r="M86" i="2"/>
  <c r="O86" i="2"/>
  <c r="M109" i="2"/>
  <c r="M19" i="2"/>
  <c r="M21" i="2"/>
  <c r="M111" i="2"/>
  <c r="N118" i="2" l="1"/>
  <c r="P29" i="2"/>
</calcChain>
</file>

<file path=xl/sharedStrings.xml><?xml version="1.0" encoding="utf-8"?>
<sst xmlns="http://schemas.openxmlformats.org/spreadsheetml/2006/main" count="2404" uniqueCount="779">
  <si>
    <t>DENOMINAZIONE</t>
  </si>
  <si>
    <t>PROVINCIA</t>
  </si>
  <si>
    <t>COMUNE</t>
  </si>
  <si>
    <t>PEC</t>
  </si>
  <si>
    <t>REGIONE</t>
  </si>
  <si>
    <t>QUOTA SPETTANTE</t>
  </si>
  <si>
    <t>P/M</t>
  </si>
  <si>
    <t>IMPORTO PROGETTO</t>
  </si>
  <si>
    <t>FINANZIAMENTO</t>
  </si>
  <si>
    <t>ACCONTO 50%</t>
  </si>
  <si>
    <t>ASSOCIAZIONE NAZIONALE</t>
  </si>
  <si>
    <t>ABRUZZO</t>
  </si>
  <si>
    <t>P</t>
  </si>
  <si>
    <t>M</t>
  </si>
  <si>
    <t>PROGETTO</t>
  </si>
  <si>
    <t>% FINANZIAMENTO</t>
  </si>
  <si>
    <t>BASILICATA</t>
  </si>
  <si>
    <t>CVPC MONTESILVANO</t>
  </si>
  <si>
    <t>NOVPC TAGLIACOZZO</t>
  </si>
  <si>
    <t>PIVEC L'AQUILA</t>
  </si>
  <si>
    <t>GCVPC SCERNI</t>
  </si>
  <si>
    <t>CVPC SILVI</t>
  </si>
  <si>
    <t>DPI AIB</t>
  </si>
  <si>
    <t xml:space="preserve">MISERICORDIA MASCHITO "VOLONTARI PROTEZIONE CIVILE" </t>
  </si>
  <si>
    <t xml:space="preserve">I FALCHI DELLA LUCANIA                                                          </t>
  </si>
  <si>
    <t>ASS. INTER. VV.F. IN CONGEDO DI CHIUSANO DI SAN DOMENICO</t>
  </si>
  <si>
    <t>ASS. VOL. FLUMERESE IMPEGNO E SOLITARIETA' P.C.</t>
  </si>
  <si>
    <t>ASSOCIAZIONE FALCHI ANTINCENDIO AVELLINO</t>
  </si>
  <si>
    <t>GRUPPO COMUNALE DI ARIANO IRPINO</t>
  </si>
  <si>
    <t>GRUPPO COMUNALE VOL. P.C. DI BISACCIA</t>
  </si>
  <si>
    <t>VOLONTARI DEL SOCCORSO SMILE</t>
  </si>
  <si>
    <t>VOLONTARIATO DI P.C. IRPINIA</t>
  </si>
  <si>
    <t>LIBERA ASSOCIAZIONE IRPINIA RADIO AMATORI</t>
  </si>
  <si>
    <t>ASS. VOL. VALLE VITULANESE P.C.</t>
  </si>
  <si>
    <t>ASS. SOS BELLONA VOLONTARIATO E PROT.CIV.</t>
  </si>
  <si>
    <t xml:space="preserve">CENTRO OPERATIVO PROT. CIV. SERVIZIO VOLONTARIATO </t>
  </si>
  <si>
    <t>CORPO VOLONTARI DI PRONTO INTERVENTO SOMMA VESUVIANA</t>
  </si>
  <si>
    <t>ORG. NEW EMERGENCY</t>
  </si>
  <si>
    <t>LA SOLIDARIETA' ASS. VOL. DEL SOCCORSO DI FISCIANO</t>
  </si>
  <si>
    <t>PROTEZIONE CIVILE VALLO DI DIANO</t>
  </si>
  <si>
    <t xml:space="preserve">PRT. CIV. S. MARIA DELLE GRAZIE </t>
  </si>
  <si>
    <t>P.A. IL PUNTO ONLUS</t>
  </si>
  <si>
    <t>CAMPOFORMIDO</t>
  </si>
  <si>
    <t>PAVIA DI UDINE</t>
  </si>
  <si>
    <t>PREPOTTO</t>
  </si>
  <si>
    <t>VARMO</t>
  </si>
  <si>
    <t>GC COMUNE DI MONTEROSI</t>
  </si>
  <si>
    <t>GRUPPO DI VOLONTARIATO PER LA PROTEZIONE CIVILE DI LARIANO LEONARDO SANTARSIENO</t>
  </si>
  <si>
    <t>ASSOCIAZIONE VOLONTARI DI PC ITALSABINA</t>
  </si>
  <si>
    <t>GRUPPO CINOFILO DA SOCCORSO DOGS &amp; DREAMS K9 SAR</t>
  </si>
  <si>
    <t>GC PONTINIA</t>
  </si>
  <si>
    <t xml:space="preserve">NUCLEO OPERATIVO AIRONE VOLONTARI DI PC E VIGILANZA ECOLOGICA </t>
  </si>
  <si>
    <t xml:space="preserve">GC COMUNE DI ORTE </t>
  </si>
  <si>
    <t>GENOVA</t>
  </si>
  <si>
    <t>SAVONA</t>
  </si>
  <si>
    <t>GC CEVO</t>
  </si>
  <si>
    <t>GOR PADERNO DUGNANO</t>
  </si>
  <si>
    <t>GC PANTIGLIATE</t>
  </si>
  <si>
    <t>AV CINOFILI SOCCORSO</t>
  </si>
  <si>
    <t>A.N.P.A.S. COMITATO REGIONALE TOSCANO</t>
  </si>
  <si>
    <t>CALABRIA</t>
  </si>
  <si>
    <t>CAMPANIA</t>
  </si>
  <si>
    <t>EMILIA ROMAGNA</t>
  </si>
  <si>
    <t>FRIULI V.G.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</si>
  <si>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</si>
  <si>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</si>
  <si>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</si>
  <si>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</si>
  <si>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</si>
  <si>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</si>
  <si>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</si>
  <si>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</si>
  <si>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</si>
  <si>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</si>
  <si>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</si>
  <si>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VALLE D'AOSTA</t>
  </si>
  <si>
    <t>VENETO</t>
  </si>
  <si>
    <t>ALTRI CONTRIBUTI</t>
  </si>
  <si>
    <t>15.000 COMUNE</t>
  </si>
  <si>
    <t>75*</t>
  </si>
  <si>
    <t>ESITO</t>
  </si>
  <si>
    <t>OK</t>
  </si>
  <si>
    <t>83,45*</t>
  </si>
  <si>
    <t>ASSOCIAZIONE VOLONTARI PROTEZIONE CIVILE - VIETRI DI POTENZA</t>
  </si>
  <si>
    <t>PZ</t>
  </si>
  <si>
    <t>MASCHITO</t>
  </si>
  <si>
    <t>L'AQUILA</t>
  </si>
  <si>
    <t>TAGLIACOZZO</t>
  </si>
  <si>
    <t>POTENZA</t>
  </si>
  <si>
    <t>VIETRI DI POTENZA</t>
  </si>
  <si>
    <t>MELFI</t>
  </si>
  <si>
    <t>MT</t>
  </si>
  <si>
    <t>MONTESCAGLIOSO</t>
  </si>
  <si>
    <t>NOVA SIRI</t>
  </si>
  <si>
    <t>PISTICCI</t>
  </si>
  <si>
    <t>NO - MANCA ALTRI CONTRIBUTI</t>
  </si>
  <si>
    <t>NO MANCA DICHIARAZIONE NAZIONALE FIR CB</t>
  </si>
  <si>
    <t>NO - QUOTA ERRATA</t>
  </si>
  <si>
    <t>NO - QUOTA ERRATA - MANCA SOGGETTO COFINANZIATORE PER DOMANDA A REGIONE SENZA ESITO DEFINITO - DUE DOMANDE</t>
  </si>
  <si>
    <t>NO - QUOTA ERRATA - DUE DOMANDE</t>
  </si>
  <si>
    <t>OK - IMPORTO ERRATO - € 7.856,80 E NON 7.856,60</t>
  </si>
  <si>
    <t>UCIS</t>
  </si>
  <si>
    <t>OK - PRECISARE COMPOSIZIONE DEL PROGETTO</t>
  </si>
  <si>
    <t>OK - PRECISARE GLI IMPORTI CHE NON CORRISPONDONO AI PREVENTIVI ALLEGATI</t>
  </si>
  <si>
    <t>OK - PRECISARE LA RIMODULAZIONE</t>
  </si>
  <si>
    <t>comune.paviadiudine@certgov.fvg.it</t>
  </si>
  <si>
    <t>protocollo@pec.comune.campoformido.ud.it</t>
  </si>
  <si>
    <t>comune.prepotto@certgov.fvg.it</t>
  </si>
  <si>
    <t>NO - IMPORTO ERRATO - MANCA SOGGETTO COFINANZIATORE -- QUOTA ERRATA</t>
  </si>
  <si>
    <t>comune.varmo@certgov.fvg.it</t>
  </si>
  <si>
    <t>OK - PRECISARE IL DETTAGLIO DEGLI IMPEGNI ECONOMICI PER CORSO E PER NUMERO DI DISCENTI</t>
  </si>
  <si>
    <t>OK - PRECISARE IL NUMERO DEI DISCENTI</t>
  </si>
  <si>
    <t>MONTEROSI</t>
  </si>
  <si>
    <t>LARIANO</t>
  </si>
  <si>
    <t>STIMIGLIANO</t>
  </si>
  <si>
    <t>FIUMICINO</t>
  </si>
  <si>
    <t>PONTINIA</t>
  </si>
  <si>
    <t>ARDEA</t>
  </si>
  <si>
    <t>ORTE</t>
  </si>
  <si>
    <t>comunemonterosi@postecert.it</t>
  </si>
  <si>
    <t>procivlariano@pec.it</t>
  </si>
  <si>
    <t>MITSUBISHI L 200</t>
  </si>
  <si>
    <t>italsabina@pec.it</t>
  </si>
  <si>
    <t>gruppocinofilo@pec.dogsndreams.it</t>
  </si>
  <si>
    <t>comandovigili@pec.comune.pontinia.it</t>
  </si>
  <si>
    <t>nucleoairone@pec.it</t>
  </si>
  <si>
    <t>comuneorte@pec.it</t>
  </si>
  <si>
    <t>COORDINAMENTO VOLONTARI PROTEZIONE CIVILE PROVINCIA DI GENOVA</t>
  </si>
  <si>
    <t>GE</t>
  </si>
  <si>
    <t>COORDINAMENTO VOLONTARI PROTEZIONE CIVILE PROVINCIA DI SAVONA</t>
  </si>
  <si>
    <t>SV</t>
  </si>
  <si>
    <t>coordinamentoprotezionecivilesavona@pec.it</t>
  </si>
  <si>
    <t>20 ADDETTI A CONDUZIONE CARRELLI SOLLEVATORI - 10 ADDETTI A CONDUZIONE AUTOCARRO CON GRU - 42 ADDETTI ATTREZZATURA ARBORICOLTURA</t>
  </si>
  <si>
    <t>ASSOCIAZIONE VOLONTARI RONCA BATTISTA</t>
  </si>
  <si>
    <t>A.P.A. PROTEZIONE CIVILE "CROCE AMICA"</t>
  </si>
  <si>
    <t>GUARDIA NAZIONALE Z.E.P.A. ONLUS</t>
  </si>
  <si>
    <t>NUCLEO OPERATIVO VOLONTARI DEL METAPONTINO - UNITA' DI PROTEZIONE CIVILE ONLUS</t>
  </si>
  <si>
    <t>ANGELI DELLA SILA</t>
  </si>
  <si>
    <t>PROCIV ARCI MESORACA</t>
  </si>
  <si>
    <t>GRUPPO COMUNALE PROTEZIONE CIVILE SANT'ANDREA APOSTOLO DELLO JONIO</t>
  </si>
  <si>
    <t>GRUPPO PROTEZIONE CIVILE ACRI</t>
  </si>
  <si>
    <t>ARCIPESCA FISA COMITATO PROV.LE RC</t>
  </si>
  <si>
    <t>CENTRO SERVIZI REGIONALI VOLONTARIATO PROTEZIONE CIVILE</t>
  </si>
  <si>
    <t>COORDINAMENTO VOLONTARIATO PROTEZIONE CIVILE PIACENZA</t>
  </si>
  <si>
    <t>CORPO GUARDIE AMBIENTALI METROPOLITANE - BOLOGNA</t>
  </si>
  <si>
    <t>GRUPPO CINOFILO "LA LUPA"</t>
  </si>
  <si>
    <t>GRUPPO COMUNALE DI MONTELABBATE</t>
  </si>
  <si>
    <t>GRUPPO COMUNALE DI CHIARAVALLE</t>
  </si>
  <si>
    <t>GRUPPO COMUNALE PORTO RECANATI</t>
  </si>
  <si>
    <t>GRUPPO COMUNALE DI PIANDIMELETO</t>
  </si>
  <si>
    <t>GRUPPO COMUNALE DI POTENZA PICENA</t>
  </si>
  <si>
    <t>GRUPPO COMUNALE DI FERMIGNANO</t>
  </si>
  <si>
    <t>AMPA BOIANO</t>
  </si>
  <si>
    <t xml:space="preserve">GC FROSOLONE </t>
  </si>
  <si>
    <t xml:space="preserve">RGPT PORTOCANNONE </t>
  </si>
  <si>
    <t>COORDINAMENTO REGIONALE DEL VOLONTARIATO DI PROTEZIONE CIVILE DEL PIEMONTE</t>
  </si>
  <si>
    <t>COORDINAMENTO DELLE ASSOCIAZIONI DI VOLONTARIATO E GRUPPI COMUNALI DI PROTEZIONE CIVILE PROVINCIA DI TA</t>
  </si>
  <si>
    <t>GRUPPO PROTEZIONE CIVILE CISTERNINO</t>
  </si>
  <si>
    <t>NUCLEO PRONTO INTERVENTO PER LA PROTEZIONE CIVILE</t>
  </si>
  <si>
    <t>GRUPPO CINOFILO DA SOCCORSO "LE ORME DI ASKAN"</t>
  </si>
  <si>
    <t>ASSOCIAZIONE SAN PIETRO -LOCERI</t>
  </si>
  <si>
    <t>ASSOCIAZIONE PROTEZIONE CIVILE GUASILA</t>
  </si>
  <si>
    <t>VAB VIGILANZA ANTINCENDI BOSCHIVI TOSCANA ONLUS</t>
  </si>
  <si>
    <t>GRUPPO PROTEZIONE CIVILE ALBATROS - STRONCONE</t>
  </si>
  <si>
    <t>LA ROCCA DI POGGIO ONLUS - POGGIO DI OTRICOLI</t>
  </si>
  <si>
    <t>GRUPPO PROTEZIONE CIVILE MONTONE</t>
  </si>
  <si>
    <t>VOLONTARI DEL SOCCORSO DELLA VALPELLINE</t>
  </si>
  <si>
    <t>ASSOCIAZIONE VOLONTARI ANTINCENDI BOSCHIVI E PROTEZIONE CIVILE DI REVINE LAGO E TARZO</t>
  </si>
  <si>
    <t>GC VOLONTARIO DI PROTEZIONE CIVILE PAESE</t>
  </si>
  <si>
    <t>AVAB ASSOCIAZIONE VOLONTARI ANTINCENDIO BOSCHIVO E PROTEZIONE CIVILE DI VITTORIO VENETO</t>
  </si>
  <si>
    <t>CZ</t>
  </si>
  <si>
    <t>KR</t>
  </si>
  <si>
    <t>CS</t>
  </si>
  <si>
    <t>RC</t>
  </si>
  <si>
    <t>MONTESILVANO</t>
  </si>
  <si>
    <t>SCERNI</t>
  </si>
  <si>
    <t>SILVI</t>
  </si>
  <si>
    <t>PENTONE</t>
  </si>
  <si>
    <t>MESORACA</t>
  </si>
  <si>
    <t>SANT'ANDREA APOSTOLO DELLO JONIO</t>
  </si>
  <si>
    <t>ACRI</t>
  </si>
  <si>
    <t>LOCRI</t>
  </si>
  <si>
    <t>AVELLINO</t>
  </si>
  <si>
    <t>CHIUSANO DI SAN DOMENICO</t>
  </si>
  <si>
    <t>AV</t>
  </si>
  <si>
    <t>FLUMERI</t>
  </si>
  <si>
    <t>ARIANO IRPINO</t>
  </si>
  <si>
    <t>BISACCIA</t>
  </si>
  <si>
    <t>SOLOFRA</t>
  </si>
  <si>
    <t>SAN POTITO ULTRA</t>
  </si>
  <si>
    <t>BN</t>
  </si>
  <si>
    <t>VITULANO</t>
  </si>
  <si>
    <t>CE</t>
  </si>
  <si>
    <t>BELLONA</t>
  </si>
  <si>
    <t>NA</t>
  </si>
  <si>
    <t>POMIGLIANO D'ARCO</t>
  </si>
  <si>
    <t>SOMMA VESUVIANA</t>
  </si>
  <si>
    <t>GRAGNANO</t>
  </si>
  <si>
    <t>FISCIANO</t>
  </si>
  <si>
    <t>SA</t>
  </si>
  <si>
    <t>PADULA</t>
  </si>
  <si>
    <t>PELLEZZANO</t>
  </si>
  <si>
    <t>BARONISSI</t>
  </si>
  <si>
    <t>BO</t>
  </si>
  <si>
    <t>BOLOGNA</t>
  </si>
  <si>
    <t>PC</t>
  </si>
  <si>
    <t>PIACENZA</t>
  </si>
  <si>
    <t>DOZZA</t>
  </si>
  <si>
    <t>UD</t>
  </si>
  <si>
    <t>VT</t>
  </si>
  <si>
    <t>RM</t>
  </si>
  <si>
    <t>RI</t>
  </si>
  <si>
    <t>LT</t>
  </si>
  <si>
    <t>BS</t>
  </si>
  <si>
    <t>CEVO</t>
  </si>
  <si>
    <t>MI</t>
  </si>
  <si>
    <t>MAGENTA</t>
  </si>
  <si>
    <t>PADRENO DUGNANO</t>
  </si>
  <si>
    <t>PANTIGLIATE</t>
  </si>
  <si>
    <t>PV</t>
  </si>
  <si>
    <t>SAN MARTINO SICCOMARIO</t>
  </si>
  <si>
    <t>PU</t>
  </si>
  <si>
    <t>MONTELABBATE</t>
  </si>
  <si>
    <t>AN</t>
  </si>
  <si>
    <t>CHIARAVALLE</t>
  </si>
  <si>
    <t>MC</t>
  </si>
  <si>
    <t>PORTO RECANATI</t>
  </si>
  <si>
    <t>PIANDIMELETO</t>
  </si>
  <si>
    <t>POTENZA PICENA</t>
  </si>
  <si>
    <t>FERMIGNANO</t>
  </si>
  <si>
    <t>FILOTTRANO</t>
  </si>
  <si>
    <t>CB</t>
  </si>
  <si>
    <t>BOJANO</t>
  </si>
  <si>
    <t>IS</t>
  </si>
  <si>
    <t>PORTOCANNONE</t>
  </si>
  <si>
    <t>TORINO</t>
  </si>
  <si>
    <t>TO</t>
  </si>
  <si>
    <t>TA</t>
  </si>
  <si>
    <t>TARANTO</t>
  </si>
  <si>
    <t>BR</t>
  </si>
  <si>
    <t>CISTERNINO</t>
  </si>
  <si>
    <t>BA</t>
  </si>
  <si>
    <t>TERLIZZI</t>
  </si>
  <si>
    <t>FASANO</t>
  </si>
  <si>
    <t>CA</t>
  </si>
  <si>
    <t>LOCERI</t>
  </si>
  <si>
    <t>GUASILA</t>
  </si>
  <si>
    <t>ME</t>
  </si>
  <si>
    <t>BARCELLONA POZZO DI GOTTO</t>
  </si>
  <si>
    <t>TP</t>
  </si>
  <si>
    <t>VALDERICE</t>
  </si>
  <si>
    <t>FI</t>
  </si>
  <si>
    <t>FIRENZE</t>
  </si>
  <si>
    <t>TR</t>
  </si>
  <si>
    <t>STRONCONE</t>
  </si>
  <si>
    <t>OTRICOLI</t>
  </si>
  <si>
    <t>PG</t>
  </si>
  <si>
    <t>MONTONE</t>
  </si>
  <si>
    <t>AO</t>
  </si>
  <si>
    <t>VALPELLINE</t>
  </si>
  <si>
    <t>IDROVORA CARRELLATA</t>
  </si>
  <si>
    <t>TORRE FARO</t>
  </si>
  <si>
    <t>TORRE FARO CARRELLATA</t>
  </si>
  <si>
    <t>FORMAZIONE AIB</t>
  </si>
  <si>
    <t>SISTEMA ILLUMINAZIONE PERIMETRALE LED IN VALIGETTA; GRUPPO ELETTROGENO 3KVA; KIT SOCCORSO TATTICO TRK; SCALA SFILABILE A PACCHETTO; ELETTROPOMPA PER ACQUE LURIDE; MOTOSEGA PER LEGNAME; MOTOTRONCATORE CON DISCO DIAMANTATO; KIT CORDE; VERRICELLO MANUALE</t>
  </si>
  <si>
    <t>CUCINA MOBILE "CARRELLABILE"</t>
  </si>
  <si>
    <t>MEZZO FORD NEW RANGER DOPPIA CAB XLT 2.2. TDCI 160CV 5P DIESEL</t>
  </si>
  <si>
    <t>FIAT PROFESSIONAL FULLBACK CABINA DOPPIA SERIE 1 2,4 150CV CAMBIO MANUALE S&amp;S EURO 6 MY 17</t>
  </si>
  <si>
    <t>MODULO ANTINCENDIO COD. E.0600L01B; TENDA PNEU-TEX FR 3 ARCHI 5,1 X 5,1; KIT GONFIAGGIO; TELO INTERNO DI COIBENTAZIONE</t>
  </si>
  <si>
    <t>3 RICETRASMITTENTI MIDLAND M10 AM-FM MULTI 40CH; 30 RICETRASMITTENTI MIDLAND ALAN 42 MULTI 40 CH AM-FM 4 WATT; NTENNA BASE; ANTENNA VEICOLARE SIRIO; CAVO COASSIALE RG 58; CONNETTORE PL 259</t>
  </si>
  <si>
    <t>VASCA AIB 9500 LITRI; SPARGISALE POLARO 170</t>
  </si>
  <si>
    <t>CARRELLO RIMORCHIO - APPARATI RADIO - ATTREZZATURE VARIE</t>
  </si>
  <si>
    <t>CARRELLO RIMORCHIO - TORRE FARO - MOTOPOMPA</t>
  </si>
  <si>
    <t>RIMORCHIO CASSONE FISSO - GRUPPO ELETTROGENO - TORRE FARO</t>
  </si>
  <si>
    <t>MODULO POLIVALENTE ANTINCENDIO</t>
  </si>
  <si>
    <t>CARRELLO RIMORCHIO - MOTOPOMPA CON DOTAZIONI - GRUPPO ELETTROGENO</t>
  </si>
  <si>
    <t>MODULO ANTINCENDIO A.I.B. CON SERBATOIO IN ACCIAIO INOX 400 LITRI POMPA 30 LITRI 100 BAR</t>
  </si>
  <si>
    <t xml:space="preserve">DOTAZIONE COMPLETA PER N. 10 ADDETTI AD ATTIVITÀ DI ANTINCENDIO BOSCHIVO </t>
  </si>
  <si>
    <t xml:space="preserve">DOTAZIONE COMPLETA PER N. 5 ADDETTI AD ATTIVITÀ DI ANTINCENDIO BOSCHIVO  
GRUPPO ELETTROGENO </t>
  </si>
  <si>
    <t xml:space="preserve">SPARGISALE ELETTRICO A GANCIO TRAINO PORTATA 300 KG CON ; CENTRALINA E CABLAGGIO PER AZIONAMENTO DA INTERNO VEICOLO; COMPRESE STAFFE ANCORAGGIO E MONTAGGIO </t>
  </si>
  <si>
    <t>MODULO ANTINCENDIO BOSCHIVO A.I.B. ALEA SRL COMPLETO</t>
  </si>
  <si>
    <t xml:space="preserve">DOTAZIONE COMPLETA PER N. 5 ADDETTI AD ATTIVITÀ DI ANTINCENDIO BOSCHIVO  
VASCA MOBILE COMPONIBILE </t>
  </si>
  <si>
    <t xml:space="preserve">DOTAZIONE COMPLETA PER N. 7 ADDETTI AD ATTIVITÀ DI ANTINCENDIO BOSCHIVO </t>
  </si>
  <si>
    <t>DOTAZIONE COMPLETA PER N. 5 ADDETTI AD ATTIVITÀ DI PROTEZ. CIV.</t>
  </si>
  <si>
    <t>MODULO ANTINCENDIO BOSCHIVO</t>
  </si>
  <si>
    <t>SPARGISALE ELETTRICO COMPLETO</t>
  </si>
  <si>
    <t>DOTAZIONE COMPLETA PER MODULO SEGRETERIA:N. 1 SEVER – N. 2 P.C. PORTATILI – N. 2 MONITOR – N. 1 STAMPANTE LASER B/N MULTIFUNZIONE – N. 1 STAMPANTE LASER A COLORI MULTIFUNZIONE – N. 1 STAMPANTE PER CARTA DI PLASTICA E DISTINTIVI – N. 2 VALIGIE POLIPROPILENE A CHIUSURA ERMETICA E TENUTA STAGNA PER STAZIONE RADIO RIPETITRICE</t>
  </si>
  <si>
    <t>DOTAZIONE COMPLETA PER N. 2 ADDETTI AD ATTIVITÀ DI ANTINCENDIO BOSCHIVO 1 VASCA</t>
  </si>
  <si>
    <t>DOTAZIONE COMPLETA PER N. 6 ADDETTI AD ATTIVITÀ DI ANTINCENDIO BOSCHIVO  
VASCA AUTOPORTANTE DA 20000 LT</t>
  </si>
  <si>
    <t>LAMA DA NEVE PER PIK-UP MT 2,00 ELETTRONICA CON SISTEMA PNEUMATICO</t>
  </si>
  <si>
    <t>N. 1 ATTREZZATURA PER EMERGENZA NEVE A CORREDO DELLA MACCHINA MOVIMENTO TERRA MOD. TERNA FOREDIL TARGATA AP313 DI PROPRIETÀ DELL'ASSOCIAZIONE</t>
  </si>
  <si>
    <t xml:space="preserve">DOTAZIONE COMPLETA PER N. 09 ADDETTI AD ATTIVITÀ DI ANTINCENDIO BOSCHIVO </t>
  </si>
  <si>
    <t>MINITRASPORTER CINGOLATO CON CASSONE DUMPER E CON PALA CARICATRICE</t>
  </si>
  <si>
    <t>SEGRETERIA CAMPALE: ATTREZZATURE LOGISTICHE E INFORMATICHE</t>
  </si>
  <si>
    <t>ACQUISTO (PER SOSTITUZIONE) DI AUTOMEZZO JEEP WRANGLER RUBICON ACCESSORIATO (FARI PROFONDITÀ, LAMPEGGIANTI …)</t>
  </si>
  <si>
    <t>ACQUISTO AUTOMEZZO PICK-UP 4X4 FIAT FULLBACK CON MODULO AIB ARISFIRE 400 SCARRABILE E ACCESSORI (VERRICELLO, LUCI DI LAVORO RADIO COME DA NOTA DETTAGLIATA DD. 19,12,2017…)</t>
  </si>
  <si>
    <t>IMPIANTO DI COMUNICAZIONI RADIO, CON STAZIONE BASE MOBILE E APPARATI PORTATILI</t>
  </si>
  <si>
    <t>1 MODULO AIB DA 600 LT</t>
  </si>
  <si>
    <t>1 TORREFARO CARRELLATA DA 4KW</t>
  </si>
  <si>
    <t>1 TORRE FARO CARRELLATA POTENZA 4,8 KW +1 MOTOPOMPA IDROVORA PORTATA 2,000 LT/MIN</t>
  </si>
  <si>
    <t>1 SPARGISALE</t>
  </si>
  <si>
    <t>ALLESTIMENTO 1 MODULO AIB 6000 LT SU IVECO DAILY</t>
  </si>
  <si>
    <t xml:space="preserve">1 PICK UP FORD RANGER </t>
  </si>
  <si>
    <t xml:space="preserve">129 CAPI DPI SPECIFICI PROT CIVILE </t>
  </si>
  <si>
    <t>ACQUISTO TORRE FARO - GENERATORE</t>
  </si>
  <si>
    <t>POMPA IDROVORA - GANCIO TRAINO</t>
  </si>
  <si>
    <t>TORRE FARO + CARRELLO</t>
  </si>
  <si>
    <t xml:space="preserve">TORRE FARO - COMPRESSORE - N. 2 FARI - N. ALTERNATORE MONOFASE - N. 2 POMPE SOMMERSE - IDROVORA - </t>
  </si>
  <si>
    <t>GRUPPO MODULO ANTICENDIO - GAVONE PORTA MATERIALE - PALLONE ILLUMIANTE</t>
  </si>
  <si>
    <t xml:space="preserve">DPI SPECIFICI PER ATTIVITÀ DI P.C. </t>
  </si>
  <si>
    <t>N. 1 FURGONE FIAT COMBINATO CON ALLESTIMENTO UFFICIO MOBILE;                    N. 1 FURGONE FIAT CON ALLESTIMENTO INTERNO AD OFFICINA MOBILE;                      N. 1 FURGONE FIAT DOBLÒ CARGO PER TRASPORTO VOLONTARI E MATERIALI</t>
  </si>
  <si>
    <t>MINIPALA COMPATTA, LAMA SPAZZANEVE E RAMPE.</t>
  </si>
  <si>
    <t xml:space="preserve">SPARGISALE ELETTRICO </t>
  </si>
  <si>
    <t>GRUPPO ELETTROGENO CARRELLATO, SILENZIATO POTENZA 40 KVA CON TORRE FARO E LED PORTATILE.</t>
  </si>
  <si>
    <t>AUTOMEZZO ALLESTITO PER TRASPORTO CINOFILI.</t>
  </si>
  <si>
    <t>FUORISTRADA 4X4 CON MODULO AIB E MOTOPOMPA</t>
  </si>
  <si>
    <t>TENDE ED ACCESSORI LETTERICCI</t>
  </si>
  <si>
    <t>SISTEMA DI TELECOMUNICAZIONI  DMR E ACCESSORI PER SALA OPERATIVA DA CAMPO</t>
  </si>
  <si>
    <t>IVECO EUROCARGO 4X4 MOD. ML150E25WS  CON IMPIANTO SCARRABILE E CASSONE</t>
  </si>
  <si>
    <t xml:space="preserve">1 MODULO DISTRIBUZIONE PASTI CON ACCESSORI + 50 TAVOLI CON PANCHE </t>
  </si>
  <si>
    <t>3 RIMORCHI TELONATI PER ALLOGGIAMENTO IDROVORE-5 RIMORCHI TELONATI PER ALLESTIMENTO UNITÀ RISCHIO IDRAULICO- 1 TORRE FARO-1 RIMORCHIO TELONATO PER ALLOGGIAMENTO GRUPPO ELETTROGENO-1 RIMORCHIO CON RAMPE PER TRASPORTO MACCHINE OPERATRICI</t>
  </si>
  <si>
    <t>RIMORCHIO FURGONATO ALLESTITO CON SCAFFALUTURE</t>
  </si>
  <si>
    <t>PICK UP FORD RANGER</t>
  </si>
  <si>
    <t>CORSO DI FORMAZIONE "TECNICO DI SOCCORSO IN ACQUE MOSSE"</t>
  </si>
  <si>
    <t>ACQUISIZIONE MODULO RISCHIO IDROGEOLOGICO</t>
  </si>
  <si>
    <t>TIPO ORG.</t>
  </si>
  <si>
    <t>FIR CB</t>
  </si>
  <si>
    <t>PROTEGGERE INSIEME</t>
  </si>
  <si>
    <t>PROCIV ARCI</t>
  </si>
  <si>
    <t>GRUPPO COMUNALE DI CAMPOFORMIDO</t>
  </si>
  <si>
    <t>GRUPPO COMUNALE DI PAVIA DI UDINE</t>
  </si>
  <si>
    <t>GRUPPO COMUNALE DI PREPOTTO</t>
  </si>
  <si>
    <t>GRUPPO COMUNALE DI VARMO</t>
  </si>
  <si>
    <t>GC</t>
  </si>
  <si>
    <t>REG</t>
  </si>
  <si>
    <t>MISERIC</t>
  </si>
  <si>
    <t>INSTALLAZIONE IMPIANTO SCARRABILE - CESTELLO SCARRABILE CON GABBIA - PIANALE DI ANCORAGGIO CESTELLO SCARRABILE</t>
  </si>
  <si>
    <t>CORPO VOLONTARI PARCO DEL TICINO</t>
  </si>
  <si>
    <t>2 MOTOPOMPE</t>
  </si>
  <si>
    <t>GRUPPO MOTOPOMPA - TORRE FARO - GRUPPO ELETROGENO - IDROPULITRICE</t>
  </si>
  <si>
    <t>ASSOCIAZIONE GRUPPO PROTEZIONE CIVILE FILOTTRANO</t>
  </si>
  <si>
    <t>MACCHINA POLIFUNZIONALE BCS MOD 738</t>
  </si>
  <si>
    <t>OK - SEGNALIAMO USO IMPROPRIO DELL'EMBLEMA</t>
  </si>
  <si>
    <t>PERCENTUALE INFERIORE PER ESPRESSA RICHIESTA</t>
  </si>
  <si>
    <t>assvolsanpietro@pec.it</t>
  </si>
  <si>
    <t>ANPAS</t>
  </si>
  <si>
    <t>CLUB RADIO C.B. BARCELLONA P.G</t>
  </si>
  <si>
    <t xml:space="preserve">PUBBLICA ASSISTENZA SOS VALDERICE </t>
  </si>
  <si>
    <t>VAB</t>
  </si>
  <si>
    <t>NO - MANCA ELENCO ORGANIZZAZIONI ADERENTI A COORDINAMENTO</t>
  </si>
  <si>
    <t>QUOTE FINANZIAMENTO INFERIORI</t>
  </si>
  <si>
    <t>PD</t>
  </si>
  <si>
    <t>MONTAGNANA</t>
  </si>
  <si>
    <t>DISTRETTO PROTEZIONE CIVILE DEL MONTAGNANESE</t>
  </si>
  <si>
    <t>GI</t>
  </si>
  <si>
    <t>montagnana.pd@cert.ip-veneto.net</t>
  </si>
  <si>
    <t>PICKUP FIAT FULLBACK - MOTOPOMPA</t>
  </si>
  <si>
    <t>TV</t>
  </si>
  <si>
    <t>REVINE LAGO</t>
  </si>
  <si>
    <t>avab.revinelagotarzo@pec.it</t>
  </si>
  <si>
    <t>FORD RANGER ALLESTITO</t>
  </si>
  <si>
    <t>FIAT DUCATO ALLESTITO POLISOCCORSO</t>
  </si>
  <si>
    <t>PAESE</t>
  </si>
  <si>
    <t>VITTORIO VENETO</t>
  </si>
  <si>
    <t>segreteria@pec.avabvv.it</t>
  </si>
  <si>
    <t>3 RADIOTRASMETTITORI - 5 SCHEDE GPS - 1 CARICABATTERIE - 1 BATTERIA</t>
  </si>
  <si>
    <t>NO - MANCA NULLA OSTA NAZIONALE - MANCA LA GARANZIA DI COFINANZIAMENTO SU 746,69</t>
  </si>
  <si>
    <t>p</t>
  </si>
  <si>
    <t>USO IMPROPRIO DELL'EMBLEMA</t>
  </si>
  <si>
    <t>NON SI COMPRENDE LA RIMODULAZIONE</t>
  </si>
  <si>
    <t>PARLATO CON RESPONSABILE ABRUZZO - CONFERMATA ESCLUSIONE - SEGNALATA LA POSSIBILITA' DI SOSTITUZIONE</t>
  </si>
  <si>
    <t>NO - MANCA ELENCO COORDINATI (TENTANO INTEGRAZIONE FUORI TEMPO)</t>
  </si>
  <si>
    <t>NO - MANCA NULLA OSTA NAZIONALE (TENTANO INTEGRAZIONE NON AMMISSIBILE)</t>
  </si>
  <si>
    <t>PROTEZIONE CIVILE "ARCOBALENO" ONLUS</t>
  </si>
  <si>
    <t>SAN SALVO</t>
  </si>
  <si>
    <t>CH</t>
  </si>
  <si>
    <t>pcarcobaleno@csvchpec.it</t>
  </si>
  <si>
    <t>VASCA AIB 75 Q.LI - 30 BRANDINE - TORRE FARI - 5 PANTALONI AIB - 10 MAGLIETTE</t>
  </si>
  <si>
    <t>MODAVI</t>
  </si>
  <si>
    <t>MODAVI SPOLTORE</t>
  </si>
  <si>
    <t>PE</t>
  </si>
  <si>
    <t>SPOLTORE</t>
  </si>
  <si>
    <t>30 TAVOLI - 60 PANCHE</t>
  </si>
  <si>
    <t>CENTRO ITALIANO PROTEZIONE CIVILE SIDERNO</t>
  </si>
  <si>
    <t>SIDERNO</t>
  </si>
  <si>
    <t>cipc.siderno@pec.it</t>
  </si>
  <si>
    <t>CARRELLO OMOLOGATO - TORRE FARI - GENERATORE</t>
  </si>
  <si>
    <t>CONFRATERNITA DI MISERICORDIA DI COSENZA</t>
  </si>
  <si>
    <t>COSENZA</t>
  </si>
  <si>
    <t>cosenza@pec.misericordie.org</t>
  </si>
  <si>
    <t>MISERICORDIE</t>
  </si>
  <si>
    <t>POMPA IDROVORA</t>
  </si>
  <si>
    <t>modavispoltore@pec.it</t>
  </si>
  <si>
    <t>GRUPPO PROTEZIONE CIVILE "DEMETRA"</t>
  </si>
  <si>
    <t>PAOLA</t>
  </si>
  <si>
    <t>gruppo_pciv_demetra@pec.it</t>
  </si>
  <si>
    <t>posta.comune.paese.tv@pecveneto</t>
  </si>
  <si>
    <t>NO RINUNCIA - MAIL REGIONE 28.6.2018</t>
  </si>
  <si>
    <t>NUCLEO VOLONTARI PROTEZIONE CIVILE POMIGLIANO D'ARCO</t>
  </si>
  <si>
    <t>protezionecivilepomigliano@pec.it</t>
  </si>
  <si>
    <t>TENDA PNEUMATICA - ACCESSORI - CARRELLO APPENDICE</t>
  </si>
  <si>
    <t>GRUPPO EMERGENZA RUPE VENTOSA</t>
  </si>
  <si>
    <t>CATANZARO</t>
  </si>
  <si>
    <t>geruv@pec.it</t>
  </si>
  <si>
    <t>RIMORCHIO ATTREZZATO - ROADSAT FLY CASE PER COMUNICAZIONI SATELLITARI</t>
  </si>
  <si>
    <t>NO - NULLA OSTA NAZIONALE CON DATA NON CONGRUA</t>
  </si>
  <si>
    <t>15 GIACCA - 15 GIUBBINO OPERATIVO - 15 PANTALONE - 7 PILE - 16 POLO TRICOLORE - 15 ELMETTO - 3 CINTA - 15 SCARPA</t>
  </si>
  <si>
    <t>COFINANZIAMENTO</t>
  </si>
  <si>
    <t>ORGANIZZAZIONE</t>
  </si>
  <si>
    <t>BREVE DESCRIZIONE PROGETTO</t>
  </si>
  <si>
    <t>TOTALE PROGETTO DA PREVENTIVO</t>
  </si>
  <si>
    <t xml:space="preserve">IMPORTO AMMISSIBILE A SEGUITO DI RIMODULAZIONE </t>
  </si>
  <si>
    <t>Contributo Richiesto al DPC</t>
  </si>
  <si>
    <t>FINANZIAMENTI</t>
  </si>
  <si>
    <t>(0,95-0,75)</t>
  </si>
  <si>
    <t>a carico  DPC</t>
  </si>
  <si>
    <t>idrovora carrellata</t>
  </si>
  <si>
    <t>torre faro</t>
  </si>
  <si>
    <t>torre faro carrellata</t>
  </si>
  <si>
    <t>formazione AIB</t>
  </si>
  <si>
    <t>TOTALE REGIONE</t>
  </si>
  <si>
    <t>Sistema illuminazione perimetrale led in valigetta; gruppo elettrogeno 3Kva; Kit soccorso tattico TRK; scala sfilabile a pacchetto; elettropompa per acque luride; motosega per legname; mototroncatore con disco diamantato; kit corde; verricello manuale</t>
  </si>
  <si>
    <t>Cucina mobile "carrellabile"</t>
  </si>
  <si>
    <t>ASSOCIAZIONE VOLONTARI PROTEZIONE CIVILE - VIETRI DI POTENZA protezionecivilevietri@pec.it</t>
  </si>
  <si>
    <t>Mezzo FORD NEW Ranger doppia Cab XLT 2.2. TDCI 160CV 5p diesel</t>
  </si>
  <si>
    <t>ASSOCIAZIONE VOLONTARI RONCA BATTISTA info@pecroncabattista.com</t>
  </si>
  <si>
    <t>Fiat Professional Fullback Cabina doppia serie 1 2,4 150CV cambio manuale S&amp;S euro 6 my 17</t>
  </si>
  <si>
    <t>A.P.A. PROTEZIONE CIVILE "CROCE AMICA" croceamicamonte@pec.basilicatanet.it</t>
  </si>
  <si>
    <t>Modulo antincendio cod. E.0600L01B; tenda PNEU-TEX FR 3 archi 5,1 x 5,1; Kit gonfiaggio; telo interno di coibentazione</t>
  </si>
  <si>
    <t>GUARDIA NAZIONALE Z.E.P.A. ONLUS guardianazionalezepa@pec.it</t>
  </si>
  <si>
    <t>3 ricetrasmittenti Midland M10 AM-FM Multi 40ch; 30 ricetrasmittenti Midland Alan 42 Multi 40 CH AM-FM 4 watt; ntenna base; antenna veicolare Sirio; Cavo coassiale RG 58; connettore PL 259</t>
  </si>
  <si>
    <t>NUCLEO OPERATIVO VOLONTARI DEL METAPONTINO - UNITA' DI PROTEZIONE CIVILE ONLUS protezionecivilenov@pec.it</t>
  </si>
  <si>
    <t>Vasca AIB 9500 litri; Spargisale Polaro 170</t>
  </si>
  <si>
    <t xml:space="preserve">TOTALE Basilicata </t>
  </si>
  <si>
    <t>Angeli della Sila</t>
  </si>
  <si>
    <t>Carrello rimorchio - apparati radio - attrezzature varie</t>
  </si>
  <si>
    <t>Prociv Arci Mesoraca</t>
  </si>
  <si>
    <t>Carrello rimorchio - torre faro - motopompa</t>
  </si>
  <si>
    <t>Gruppo Comunale Protezione Civile Sant'Andrea Apostolo dello Jonio</t>
  </si>
  <si>
    <t>Rimorchio cassone fisso - gruppo elettrogeno - torre faro</t>
  </si>
  <si>
    <t>Gruppo protezione civile ACRI</t>
  </si>
  <si>
    <t>Modulo polivalente antincendio</t>
  </si>
  <si>
    <t>Arcipesca FISA Comitato prov.le Rc</t>
  </si>
  <si>
    <t>Carrello rimorchio - motopompa con dotazioni - Gruppo elettrogeno</t>
  </si>
  <si>
    <t>TOTALE REGIONE CALABRIA</t>
  </si>
  <si>
    <t>Modulo antincendio A.I.B. Con serbatoio in acciaio Inox 400 litri pompa 30 litri 100 bar</t>
  </si>
  <si>
    <t xml:space="preserve">Dotazione completa per N. 10 addetti ad attività di antincendio boschivo </t>
  </si>
  <si>
    <r>
      <t xml:space="preserve">Dotazione completa per N. 8 addetti ad attività di antincendio boschivo  
</t>
    </r>
    <r>
      <rPr>
        <sz val="10"/>
        <rFont val="Calibri"/>
        <family val="2"/>
        <scheme val="minor"/>
      </rPr>
      <t xml:space="preserve">Gruppo elettrogeno </t>
    </r>
  </si>
  <si>
    <t xml:space="preserve">Spargisale elettrico a gancio traino portata 300 Kg con ; Centralina e cablaggio per azionamento da interno veicolo; Comprese staffe ancoraggio e montaggio </t>
  </si>
  <si>
    <t>Modulo antincendio boschivo A.I.B. ALEA SRL completo</t>
  </si>
  <si>
    <r>
      <t xml:space="preserve">Dotazione completa per N. 8 addetti ad attività di antincendio boschivo  
</t>
    </r>
    <r>
      <rPr>
        <sz val="10"/>
        <rFont val="Calibri"/>
        <family val="2"/>
        <scheme val="minor"/>
      </rPr>
      <t xml:space="preserve">VASCA MOBILE COMPONIBILE </t>
    </r>
  </si>
  <si>
    <t xml:space="preserve">Dotazione completa per N. 7 addetti ad attività di antincendio boschivo </t>
  </si>
  <si>
    <t>Dotazione completa per N. 10 addetti ad attività di protez. Civ.</t>
  </si>
  <si>
    <t>Modulo Antincendio Boschivo</t>
  </si>
  <si>
    <t>Spargisale elettrico completo</t>
  </si>
  <si>
    <t>Dotazione completa per modulo segreteria:N. 1 sever – n. 2 p.c. portatili – N. 2 monitor – N. 1 stampante laser B/N multifunzione – N. 1 stampante laser a colori multifunzione – N. 1 stampante per carta di plastica e distintivi – N. 2 valigie polipropilene a chiusura ermetica e tenuta stagna per stazione radio ripetitrice</t>
  </si>
  <si>
    <t xml:space="preserve">Dotazione completa per N. 15 addetti ad attività di antincendio boschivo </t>
  </si>
  <si>
    <t>Dotazione completa per N. 6 addetti ad attività di antincendio boschivo  
Vasca autoportante da 20000 lt</t>
  </si>
  <si>
    <t>Lama da neve per pik-up mt 2,00 elettronica con sistema pneumatico</t>
  </si>
  <si>
    <t>N. 1 Modulo Antincendio Boschivo a corredo dell'automezzo sociale Nissan Navara 4x4 targato DE992CB 
N. 1 Attrezzatura per emergenza neve a corredo della macchina movimento terra mod. TERNA FOREDIL targata AP313 di proprietà dell'associazione</t>
  </si>
  <si>
    <t xml:space="preserve">Dotazione completa per N. 09 addetti ad attività di antincendio boschivo </t>
  </si>
  <si>
    <t>Minitrasporter cingolato con cassone dumper e con pala caricatrice</t>
  </si>
  <si>
    <t>Centro Servizi Regionali Volontariato Protezione Civile</t>
  </si>
  <si>
    <t>Emilia Romagna</t>
  </si>
  <si>
    <t>segreteria campale: attrezzature logistiche e informatiche</t>
  </si>
  <si>
    <t>Coordinamento Volontariato Protezione Civile Piacenza</t>
  </si>
  <si>
    <t>acquisto (per sostituzione) di automezzo Jeep Wrangler Rubicon accessoriato (fari profondità, lampeggianti …)</t>
  </si>
  <si>
    <t>Corpo Guardie Ambientali Metropolitane - Bologna</t>
  </si>
  <si>
    <t>acquisto automezzo pick-up 4x4 Fiat Fullback con modulo AIB arisfire 400 scarrabile e accessori (verricello, luci di lavoro radio come da nota dettagliata dd. 19,12,2017…)</t>
  </si>
  <si>
    <t>Gruppo cinofilo "La Lupa"</t>
  </si>
  <si>
    <t>impianto di comunicazioni radio, con stazione base mobile e apparati portatili</t>
  </si>
  <si>
    <t>TOTALI</t>
  </si>
  <si>
    <t>FVG</t>
  </si>
  <si>
    <t>CORSI FORMAZIONE</t>
  </si>
  <si>
    <t>SPARGISALE</t>
  </si>
  <si>
    <t xml:space="preserve">TOTALE REGIONE FVG </t>
  </si>
  <si>
    <t>1 modulo AIB da 600 lt</t>
  </si>
  <si>
    <t>1 torrefaro carrellata da 4KW</t>
  </si>
  <si>
    <t>1 pick-up</t>
  </si>
  <si>
    <t>1 torre faro carrellata potenza 4,8 KW +1 motopompa idrovora portata 2,000 lt/min</t>
  </si>
  <si>
    <t>1 spargisale</t>
  </si>
  <si>
    <t>allestimento 1 modulo AIB 6000 LT su IVECO DAILY</t>
  </si>
  <si>
    <t xml:space="preserve">1 pick up Ford Ranger </t>
  </si>
  <si>
    <t xml:space="preserve">TOTALE REGIONE LAZIO </t>
  </si>
  <si>
    <t xml:space="preserve">400 CAPI DPI specifici Prot civile </t>
  </si>
  <si>
    <t xml:space="preserve">progetto formazione uso motoseghe e movimentazione carichi </t>
  </si>
  <si>
    <t>TOTALE REGIONE LIGURIA</t>
  </si>
  <si>
    <t>MEZZO CINGOLATO CON PIATTAFORMA AEREA</t>
  </si>
  <si>
    <t>GIC PARCO DEL TICINO</t>
  </si>
  <si>
    <t>ALLESTIMENTO AUTOSCARRANTE GRU</t>
  </si>
  <si>
    <t>RIMORCHIO MULTIFUNZIONE</t>
  </si>
  <si>
    <t>FURGONE ATTREZZATO</t>
  </si>
  <si>
    <t>ATTREZZATURE PER ALLESTIMENTO CAMPO CINOFILI</t>
  </si>
  <si>
    <t>Gruppo Comunale di Montelabbate</t>
  </si>
  <si>
    <t>acquisto torre faro - generatore</t>
  </si>
  <si>
    <t>Gruppo Comunale di Chiaravalle</t>
  </si>
  <si>
    <t>n. 2 motopompe - mt.50 di tubo - n. spazzaneve - n. 2 motosega - n. 2 tute antitaglio + tubo di mandata per autopompe (quest'ultimo con le economie generate)</t>
  </si>
  <si>
    <t>0.75</t>
  </si>
  <si>
    <t>Gruppo Comunale Porto Recanati</t>
  </si>
  <si>
    <t>pompa idrovora - gancio traino</t>
  </si>
  <si>
    <t>Gruppo Comunale di Piandimeleto</t>
  </si>
  <si>
    <t xml:space="preserve">gruppo motopompa - torre faro - gruppo eletrogeno - idropulitrice - </t>
  </si>
  <si>
    <t>Gruppo Comunale di Potenza Picena</t>
  </si>
  <si>
    <t>torre faro + carrello</t>
  </si>
  <si>
    <t>Gruppo Comunale di Fermignano</t>
  </si>
  <si>
    <t xml:space="preserve">torre faro - compressore - n. 2 fari - n. alternatore monofase - n. 2 pompe sommerse - idrovora - </t>
  </si>
  <si>
    <t>Associazioen Gruppo protezione Civile Filottrano</t>
  </si>
  <si>
    <t>gruppo modulo anticendio - gavone porta materiale - pallone illumiante</t>
  </si>
  <si>
    <t>AMPA Boiano</t>
  </si>
  <si>
    <t xml:space="preserve">motopompa+lama e turbina per neve </t>
  </si>
  <si>
    <t xml:space="preserve">GC Frosolone </t>
  </si>
  <si>
    <t xml:space="preserve">DPI specifici per attività di P.C. </t>
  </si>
  <si>
    <t xml:space="preserve">RGPT Portocannone </t>
  </si>
  <si>
    <t>Coordinamento Regionale del Volontariato di Protezione civile del Piemonte</t>
  </si>
  <si>
    <t>n. 1 furgone Fiat combinato con allestimento ufficio mobile;                    n. 1 furgone Fiat con allestimento interno ad officina mobile;                      n. 1 furgone Fiat Doblò Cargo per trasporto volontari e materiali</t>
  </si>
  <si>
    <t>TOTALE REGIONE PIEMONTE</t>
  </si>
  <si>
    <t>Coordinamento delle Associazioni di Volontariato e Gruppi Comunali di Protezione Civile Provincia di TA</t>
  </si>
  <si>
    <t>Minipala compatta, lama spazzaneve e rampe.</t>
  </si>
  <si>
    <t>Gruppo Protezione Civile Cisternino</t>
  </si>
  <si>
    <t xml:space="preserve">Spargisale elettrico </t>
  </si>
  <si>
    <t>Nucleo Pronto Intervento per la Protezione Civile</t>
  </si>
  <si>
    <t>Gruppo elettrogeno carrellato, silenziato potenza 40 KVA con torre faro e led portatile.</t>
  </si>
  <si>
    <t>Gruppo Cinofilo da Soccorso "Le Orme di Askan"</t>
  </si>
  <si>
    <t>Automezzo allestito per trasporto cinofili.</t>
  </si>
  <si>
    <t>TOTALE REGIONE PUGLIA</t>
  </si>
  <si>
    <t>Associazione San Pietro -Loceri</t>
  </si>
  <si>
    <t>Fuoristrada 4x4 con modulo AIB e motopompa</t>
  </si>
  <si>
    <t>Associazione Protezione civile Guasila</t>
  </si>
  <si>
    <t>tende ed accessori lettericci</t>
  </si>
  <si>
    <t>TOTALE REGIONE SARDEGNA</t>
  </si>
  <si>
    <t>CLUB RADIO C.B. Barcellona P.G – Cod.612</t>
  </si>
  <si>
    <t>Sistema di telecomunicazioni  DMR e accessori per sala operativa da campo</t>
  </si>
  <si>
    <t>PUBBLICA ASSISTENZA Sos Valderice – Cod. 733</t>
  </si>
  <si>
    <t>Iveco Eurocargo 4x4 Mod. ML150E25WS  con impianto scarrabile e cassone</t>
  </si>
  <si>
    <t>TOTALE REGIONE SICILIA</t>
  </si>
  <si>
    <t xml:space="preserve">1 modulo distribuzione pasti con accessori + 50 tavoli con panche </t>
  </si>
  <si>
    <t>VAB Vigilanza Antincendi Boschivi Toscana Onlus</t>
  </si>
  <si>
    <t>3 rimorchi telonati per alloggiamento idrovore-5 rimorchi telonati per allestimento unità rischio idraulico- 1 torre faro-1 rimorchio telonato per alloggiamento gruppo elettrogeno-1 rimorchio con rampe per trasporto macchine operatrici</t>
  </si>
  <si>
    <t>TOTALE TOSCANA</t>
  </si>
  <si>
    <t>Gruppo Protezione civile Albatros - Stroncone</t>
  </si>
  <si>
    <t>REGIONE UMBRIA</t>
  </si>
  <si>
    <t>Rimorchio furgonato allestito con scaffaluture</t>
  </si>
  <si>
    <t>La Rocca di Poggio Onlus - Poggio di Otricoli</t>
  </si>
  <si>
    <t>Pick up Ford Ranger</t>
  </si>
  <si>
    <t>Gruppo Protezione civile Montone</t>
  </si>
  <si>
    <t>corso di formazione "tecnico di soccorso in acque mosse"</t>
  </si>
  <si>
    <t>Volontari del Soccorso della Valpelline</t>
  </si>
  <si>
    <t xml:space="preserve">REGIONE VDA </t>
  </si>
  <si>
    <t>Acquisizione modulo rischio idrogeologico</t>
  </si>
  <si>
    <t>Distretto Protezione civile del Montagnarese</t>
  </si>
  <si>
    <t xml:space="preserve">Pickup FIAT FULLBACK </t>
  </si>
  <si>
    <t>Associazione Volontari antincendi boschivi e Protezione civile di revine lago e Tarzo</t>
  </si>
  <si>
    <t xml:space="preserve">veicolo Ford Ranger con allestimento Protezione civile </t>
  </si>
  <si>
    <t>GC Volontario di Protezione civile Paese</t>
  </si>
  <si>
    <t xml:space="preserve">Fiat Nuovo Ducato E6 Maxi Furgone </t>
  </si>
  <si>
    <t>AVAB Associazione Volontari Antincendio Boschivo e Protezione civile di Vittorio Veneto</t>
  </si>
  <si>
    <t xml:space="preserve">attrezzatura radio TLC </t>
  </si>
  <si>
    <t>TOTALE VENETO</t>
  </si>
  <si>
    <t>SOMMA UTILIZZATA</t>
  </si>
  <si>
    <t xml:space="preserve">SOMMA DISPONIBILE </t>
  </si>
  <si>
    <t>ECONOMIA</t>
  </si>
  <si>
    <t>CONTENUTO PROGETTO</t>
  </si>
  <si>
    <t>C.F.</t>
  </si>
  <si>
    <t>AQ</t>
  </si>
  <si>
    <t>TE</t>
  </si>
  <si>
    <t xml:space="preserve">ACQUISTO AUTOMEZZO PICK-UP 4X4 FIAT FULLBACK CON MODULO AIB ARISFIRE 400 SCARRABILE E ACCESSORI </t>
  </si>
  <si>
    <t>N. 1 FURGONE FIAT COMBINATO CON ALLESTIMENTO UFFICIO MOBILE; N. 1 FURGONE FIAT CON ALLESTIMENTO INTERNO AD OFFICINA MOBILE; N. 1 FURGONE FIAT DOBLÒ CARGO PER TRASPORTO VOLONTARI E MATERIALI</t>
  </si>
  <si>
    <t>DATA ACCETTAZIONE</t>
  </si>
  <si>
    <t>P/F</t>
  </si>
  <si>
    <t>COMPOSIZIONE PROGETTO</t>
  </si>
  <si>
    <t>ACCONTO 50% DELLA QUOTA PARTE FINANZIATA</t>
  </si>
  <si>
    <t>CF</t>
  </si>
  <si>
    <t>VERIFICA</t>
  </si>
  <si>
    <t>ABI</t>
  </si>
  <si>
    <t>CAB</t>
  </si>
  <si>
    <t>IBAN</t>
  </si>
  <si>
    <t>C/C</t>
  </si>
  <si>
    <t>ISTITUTO BANCARIO</t>
  </si>
  <si>
    <t>INTESTAZIONE CONTO</t>
  </si>
  <si>
    <t>NAZIONALE</t>
  </si>
  <si>
    <t>protezionecivilemontesilvano@pcert.postecert.it</t>
  </si>
  <si>
    <t>presidente_novpc@pec.it</t>
  </si>
  <si>
    <t>pivec@csvaqpec.it</t>
  </si>
  <si>
    <t>protocollo@comunediscerni.legalmail.it</t>
  </si>
  <si>
    <t>pcsilvi@pec.it</t>
  </si>
  <si>
    <t>maschito@pec.misericordie.org</t>
  </si>
  <si>
    <t xml:space="preserve">ifalchidellalucania@pec.basilicatanet.it    </t>
  </si>
  <si>
    <t>protezionecivilevietri@pec.it</t>
  </si>
  <si>
    <t>info@pecroncabattista.com</t>
  </si>
  <si>
    <t>croceamicamonte@pec.basilicatanet.it</t>
  </si>
  <si>
    <t>guardianazionalezepa@pec.it</t>
  </si>
  <si>
    <t>protezionecivilenov@pec.it</t>
  </si>
  <si>
    <t>angelidellasila@pec.it</t>
  </si>
  <si>
    <t>procivmesoraca@pec.it</t>
  </si>
  <si>
    <t>protocollo@pec.santandrea.gov.it</t>
  </si>
  <si>
    <t>gruppoprotezionecivile@pec.it</t>
  </si>
  <si>
    <t>arcipesca.rc@pec.it</t>
  </si>
  <si>
    <t>aivvfchiusano@pec.it</t>
  </si>
  <si>
    <t>protcivileflumerese@pec.it</t>
  </si>
  <si>
    <t>falchiantincendio@pec.it</t>
  </si>
  <si>
    <t>protocollo.arianoirpino@asmepec.it</t>
  </si>
  <si>
    <t>gcvpc@pec.protezionecivile.it</t>
  </si>
  <si>
    <t>soccorsosmile@pec.it</t>
  </si>
  <si>
    <t>protezionecivileirpinia@pec.it</t>
  </si>
  <si>
    <t>laira@pec.it</t>
  </si>
  <si>
    <t>avvvpcvitulano@pec.it</t>
  </si>
  <si>
    <t>sosbellonasoccorso@pec.it</t>
  </si>
  <si>
    <t>protezionecivile@pec.copcsv.org</t>
  </si>
  <si>
    <t>corpovolontaridiprontointervento@pec.it</t>
  </si>
  <si>
    <t>newemergency@pec.it</t>
  </si>
  <si>
    <t>lasolidarieta@arubapec.it</t>
  </si>
  <si>
    <t>protezionecivilevallodidiano@pec.it</t>
  </si>
  <si>
    <t>protezionecivilesmd@pec.it</t>
  </si>
  <si>
    <t>ilpuntoonlus@pec.it</t>
  </si>
  <si>
    <t>procivservice@pec.it</t>
  </si>
  <si>
    <t>cvpc_pc@pcert.postecert.it</t>
  </si>
  <si>
    <t>corpo@pec-cgam.it</t>
  </si>
  <si>
    <t>lalupapc@pec.it</t>
  </si>
  <si>
    <t>info@pec.volontariprotezionecivilegenova.it</t>
  </si>
  <si>
    <t>protocollo@pec.comune.cevo.bs.it</t>
  </si>
  <si>
    <t>parco.ticino@pec.regione.lombardia.it</t>
  </si>
  <si>
    <t>gorpaderno@pec.it</t>
  </si>
  <si>
    <t>comune.pantigliate@legalmail.it</t>
  </si>
  <si>
    <t>avcs-sanmartino@pcert.postecert.it</t>
  </si>
  <si>
    <t>comune@pecmontellabate.net</t>
  </si>
  <si>
    <t>info@pec.comune.chiaravalle.an.it</t>
  </si>
  <si>
    <t>comune.portorecanati.mc@legalmail.it</t>
  </si>
  <si>
    <t>tecnico.comune.piandimeleto@emarche.it</t>
  </si>
  <si>
    <t>segreteria.comune.potenzapicena@emarche.it</t>
  </si>
  <si>
    <t>comune.fermignano@emarche.it</t>
  </si>
  <si>
    <t>protezionecivilefilottrano@pec.it</t>
  </si>
  <si>
    <t>ampamolise@pec.it</t>
  </si>
  <si>
    <t>comunedifrosolone@postemailcertificata.it</t>
  </si>
  <si>
    <t>rgptportocannone@pec.it</t>
  </si>
  <si>
    <t>coordregpcpiemonte@pec.it</t>
  </si>
  <si>
    <t>coordinamentopc.ta@pec.it</t>
  </si>
  <si>
    <t>protezionecivilecisternino@pec.buffetti.it</t>
  </si>
  <si>
    <t>npiterlizzi@pec.it</t>
  </si>
  <si>
    <t>leormediaskanpuglia@pec.it</t>
  </si>
  <si>
    <t>avcpguasila@legalmail.it</t>
  </si>
  <si>
    <t>clubradiocb.barcellona@pec.anpas-sicilia.it</t>
  </si>
  <si>
    <t>sosvalderice@pec.it</t>
  </si>
  <si>
    <t>protezionecivile@pec.anpastoscana.it</t>
  </si>
  <si>
    <t>vabtoscana@pec.it</t>
  </si>
  <si>
    <t>prociv.albatros@pec.it</t>
  </si>
  <si>
    <t>procivpoggio@pec.it</t>
  </si>
  <si>
    <t>procivmontone@pec.it</t>
  </si>
  <si>
    <t>maurizio.lanivi@pec.volontarivalpelline.it</t>
  </si>
  <si>
    <t>FROSOLONE</t>
  </si>
  <si>
    <t>F</t>
  </si>
  <si>
    <t xml:space="preserve">ALLA REGIONE ABRUZZO                                                                                      dpc030@pec.regione.abruzzo.it   </t>
  </si>
  <si>
    <t>ALLA REGIONE BASILICATA                                                                                                    Ufficio.protezione.civile@cert.regione.basilicata.it</t>
  </si>
  <si>
    <t xml:space="preserve">ALLA REGIONE CALABRIA                                                                                             volontariatoprotciv@pec.regione.calabria.it   </t>
  </si>
  <si>
    <t xml:space="preserve">ALLA REGIONE CAMPANIA                                                                                          volontariato.prot.civ@pec.regione.campania.it   </t>
  </si>
  <si>
    <t xml:space="preserve">ALLA REGIONE EMILIA ROMAGNA                                                                                         procivsegr@postacert.regione.emilia-romagna.it   </t>
  </si>
  <si>
    <t xml:space="preserve">ALLA REGIONE FRIULI VENEZIA GIULIA                                                                                                         Protezione.civile@certregione.fvg.it   </t>
  </si>
  <si>
    <t xml:space="preserve">ALLA REGIONE LAZIO                                                                                                                     agenziaprotezionecivile@regione.lazio.legalmail.it  </t>
  </si>
  <si>
    <t xml:space="preserve">ALLA REGIONE LIGURIA                                                                                                                                              protocollo@pec.regione.liguria.it   </t>
  </si>
  <si>
    <t xml:space="preserve">ALLA REGIONE LOMBARDIA                                                                                                                   sicurezza@pec.regione.lombardia.it  </t>
  </si>
  <si>
    <t xml:space="preserve">ALLA REGIONE MARCHE                                                                                                                            Regione.marche.dipartimento.politiche.sicurezza@emarche.it   </t>
  </si>
  <si>
    <t xml:space="preserve">ALLA REGIONE MOLISE                                                                                                            Regionemolise@cert.regione.molise.it   </t>
  </si>
  <si>
    <t xml:space="preserve">ALLA REGIONE PIEMONTE                                                                                                                     Protezione.civile@cert.regione.piemonte.it </t>
  </si>
  <si>
    <t xml:space="preserve">ALLA REGIONE PUGLIA                                                                                                    Servizio.protezionecivile@pec.rupar.puglia.it   </t>
  </si>
  <si>
    <t xml:space="preserve">ALLA REGIONE SARDEGNA                                                                                                 Pres.protezione.civile@pec.regione.sardegna.it   </t>
  </si>
  <si>
    <t xml:space="preserve">ALLA REGIONE SICILIA                                                                                                            Dipartimento.protezione.civile@certmail.regione.sicilia.it   </t>
  </si>
  <si>
    <t xml:space="preserve">ALLA REGIONE TOSCANA                                                                                                             regionetoscana@postacert.toscana.it   </t>
  </si>
  <si>
    <t xml:space="preserve">ALLA REGIONE UMBRIA                                                                                                             Centroprotezionecivile.regione@postacert.umbria.it   </t>
  </si>
  <si>
    <t xml:space="preserve">ALLA REGIONE VENETO                                                                                                                   Protocollo.generale@pec.regione.veneto.it  </t>
  </si>
  <si>
    <t>USO IMPROPRIO EMBLEMA</t>
  </si>
  <si>
    <t xml:space="preserve">ASSOCIAZIONE MODAVI                                                                               modaviprotezionecivile@pec.it </t>
  </si>
  <si>
    <t>CONFEDERAZIONE NAZIONALE DELLE MISERICORDIE D’ITALIA                                                                                                        protezionecivile@pec.misericordie.org</t>
  </si>
  <si>
    <t>ASSOCIAZIONE PROCIV ARCI                                                                                    procivarci@pec.it</t>
  </si>
  <si>
    <t xml:space="preserve">ASSOCIAZIONE NAZIONALE PUBBLICHE ASSISTENZE                                                                                                               anpas@pec.it </t>
  </si>
  <si>
    <t>UNITA' CINOFILE ITALIANE DA SOCCORSO
ucis@pec.it</t>
  </si>
  <si>
    <t>10 ELMETTI - 10 SCARPE AIB - 10 GUANTI - 10 TUTA AIB</t>
  </si>
  <si>
    <t>10 DIVISE AIB - 10 STIVALI AIB - 10 CASCHI AIB</t>
  </si>
  <si>
    <t>5 DIVISA AIB - 5 CALZATURA AIB - 5 CASCO AIB - 5 GUANTI - 5 CINTURONI - 1 VASCA MOBILE COMPONIBILE 8000 L.</t>
  </si>
  <si>
    <t>7 STIVALI - 7 TUTA AIB - 7 ELMETTO - 7 GUANTI</t>
  </si>
  <si>
    <t>5 DIVISA AIB - 5 CALZATURA AIB - 5 CASCO AIB</t>
  </si>
  <si>
    <t xml:space="preserve">15 DIVISE AIB - 3 ELMETTO - 10 SEMIMASCHERA CON ACCESSORI - 10 OCCHIALE ANTIGAS </t>
  </si>
  <si>
    <t>2 GIACCA AIB - 2 PANTALONE AIB - 1 VASCA AUTOPORTANTE</t>
  </si>
  <si>
    <t xml:space="preserve">9 DIVISA IGNIFUGA - 9 GIUBBINO - 9 PANTALONE - 9 CASCO - 9 GUANTI - 9 SCARPA </t>
  </si>
  <si>
    <t>IMPIANTO DI COMUNICAZIONI RADIO, CON STAZIONE BASE MOBILE E 10 APPARATI PORTATILI</t>
  </si>
  <si>
    <t xml:space="preserve">PALIZZATA - PASSERELLA - BASCULA - RUOTA COLLASSABILE - N. 3 SALTO CON VELA </t>
  </si>
  <si>
    <t>TORRE FARO -  CARRELLO</t>
  </si>
  <si>
    <t>25 CAPPELLO - 10 ELMETTO - 25 GIACCONE - 25 PILE - 25 SCARPA - 100 RICAMO</t>
  </si>
  <si>
    <t>10 GIACCONE - 10 DIVISA - 10 FELPA - 10 POLO - 11 SCARPE</t>
  </si>
  <si>
    <t>17 PORTATILI - 8 VEICOLARI - 8 ANTENNA - 1 MICROFONO - 1 INTERFACCIA - 1 SW LICENZA - 1 RIPETITORE - 1 RICETRASM - 1 RICETRASM ANALOGICO - 2 RICETRASM DUAL BAND - 1 BASE - 2 RICETRASM</t>
  </si>
  <si>
    <t>VAB TOSCANA</t>
  </si>
  <si>
    <t xml:space="preserve">REGIONE AUTONOMA VALLE D'AOSTA                                                                                             protezionecivile@pec.regione.vda.it </t>
  </si>
  <si>
    <t>VIGILANZA ANTINCENDI BOSCHIVI ITALIA
vabitalia@pec.it</t>
  </si>
  <si>
    <t>GRUPPO DI VOLONTARIATO PER LA PROTEZIONE CIVILE DI LARIANO LEONARDO SANTARSIERO</t>
  </si>
  <si>
    <t>VILLANOVA DI ALBENGA</t>
  </si>
  <si>
    <t>PADERNO DUGNANO</t>
  </si>
  <si>
    <t>AMPA BOJANO</t>
  </si>
  <si>
    <t>FIAT NUOVO DUCATO ALLESTITO PER TRASPORTO CINOFILI.</t>
  </si>
  <si>
    <t>MITSUBISHI L 200 CON MODULO AIB E MOTOPOMPA</t>
  </si>
  <si>
    <t>OG</t>
  </si>
  <si>
    <t>PICKUP FIAT FULLBACK</t>
  </si>
  <si>
    <t>01385960669</t>
  </si>
  <si>
    <t>90015540660</t>
  </si>
  <si>
    <t>92028780697</t>
  </si>
  <si>
    <t>02293930695</t>
  </si>
  <si>
    <t>91097010689</t>
  </si>
  <si>
    <t>90010690676</t>
  </si>
  <si>
    <t>01588370765</t>
  </si>
  <si>
    <t>00356330795</t>
  </si>
  <si>
    <t>91023020794</t>
  </si>
  <si>
    <t>90001790782</t>
  </si>
  <si>
    <t>96021420789</t>
  </si>
  <si>
    <t>01191900784</t>
  </si>
  <si>
    <t>90005220802</t>
  </si>
  <si>
    <t>90027170803</t>
  </si>
  <si>
    <t>92039630642</t>
  </si>
  <si>
    <t>90003550648</t>
  </si>
  <si>
    <t>81000350645</t>
  </si>
  <si>
    <t>00297110645</t>
  </si>
  <si>
    <t>92080550640</t>
  </si>
  <si>
    <t>92094690648</t>
  </si>
  <si>
    <t>92068400644</t>
  </si>
  <si>
    <t>92019690624</t>
  </si>
  <si>
    <t>93047060616</t>
  </si>
  <si>
    <t>93009260634</t>
  </si>
  <si>
    <t>93046490632</t>
  </si>
  <si>
    <t>95107820631</t>
  </si>
  <si>
    <t>90067070635</t>
  </si>
  <si>
    <t>97000780656</t>
  </si>
  <si>
    <t>92005838655</t>
  </si>
  <si>
    <t>95092080654</t>
  </si>
  <si>
    <t>95030290654</t>
  </si>
  <si>
    <t>91288350373</t>
  </si>
  <si>
    <t>91071790330</t>
  </si>
  <si>
    <t>90049970370</t>
  </si>
  <si>
    <t>91080070336</t>
  </si>
  <si>
    <t>80004790301</t>
  </si>
  <si>
    <t>00469890305</t>
  </si>
  <si>
    <t>00355150301</t>
  </si>
  <si>
    <t>80005310562</t>
  </si>
  <si>
    <t>95010800589</t>
  </si>
  <si>
    <t>90024790579</t>
  </si>
  <si>
    <t>00321860595</t>
  </si>
  <si>
    <t>97096530585</t>
  </si>
  <si>
    <t>00088570569</t>
  </si>
  <si>
    <t>90052540094</t>
  </si>
  <si>
    <t>00959860172</t>
  </si>
  <si>
    <t>91018730159</t>
  </si>
  <si>
    <t>80108750151</t>
  </si>
  <si>
    <t>96022080186</t>
  </si>
  <si>
    <t>00358330413</t>
  </si>
  <si>
    <t>00166560425</t>
  </si>
  <si>
    <t>00255040438</t>
  </si>
  <si>
    <t>00360560411</t>
  </si>
  <si>
    <t>00125720433</t>
  </si>
  <si>
    <t>82000250413</t>
  </si>
  <si>
    <t>80005330420</t>
  </si>
  <si>
    <t>92070860702</t>
  </si>
  <si>
    <t>00070680947</t>
  </si>
  <si>
    <t>91021680706</t>
  </si>
  <si>
    <t>97741550012</t>
  </si>
  <si>
    <t>COORDINAMENTO DELLE ASSOCIAZIONI DI VOLONTARIATO E GRUPPI COMUNALI DI PROTEZIONE CIVILE PROVINCIA DI TARANTO</t>
  </si>
  <si>
    <t>90200170737</t>
  </si>
  <si>
    <t>90003940740</t>
  </si>
  <si>
    <t>93036040728</t>
  </si>
  <si>
    <t>90046560745</t>
  </si>
  <si>
    <t>91006120918</t>
  </si>
  <si>
    <t>92075910924</t>
  </si>
  <si>
    <t>90006110838</t>
  </si>
  <si>
    <t>86004850151</t>
  </si>
  <si>
    <t>93035720817</t>
  </si>
  <si>
    <t>80032990485</t>
  </si>
  <si>
    <t>80042390486</t>
  </si>
  <si>
    <t>91034680552</t>
  </si>
  <si>
    <t>91033360552</t>
  </si>
  <si>
    <t>90020720547</t>
  </si>
  <si>
    <t>00660400284</t>
  </si>
  <si>
    <t>93002360266</t>
  </si>
  <si>
    <t>00389950262</t>
  </si>
  <si>
    <t>93001050264</t>
  </si>
  <si>
    <t>91025370072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</si>
</sst>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€&quot;\ #,##0;\-&quot;€&quot;\ #,##0"/>
    <numFmt numFmtId="6" formatCode="&quot;€&quot;\ #,##0;[Red]\-&quot;€&quot;\ #,##0"/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  <numFmt numFmtId="165" formatCode="[$€]&quot; &quot;#,##0.00&quot; &quot;;&quot;-&quot;[$€]&quot; &quot;#,##0.00&quot; &quot;;[$€]&quot; -&quot;#&quot; &quot;"/>
    <numFmt numFmtId="166" formatCode="#,##0.00_ ;\-#,##0.00\ "/>
    <numFmt numFmtId="167" formatCode="[$€-410]\ #,##0.00;[Red]\-[$€-410]\ #,##0.00"/>
    <numFmt numFmtId="168" formatCode="&quot;€ &quot;#,##0.00"/>
    <numFmt numFmtId="169" formatCode="[$€-410]&quot; &quot;#,##0.00;[Red]&quot;-&quot;[$€-410]&quot; &quot;#,##0.00"/>
    <numFmt numFmtId="170" formatCode="[$€]\ #,##0.00\ ;\-[$€]\ #,##0.00\ ;[$€]&quot; -&quot;#\ "/>
    <numFmt numFmtId="171" formatCode="&quot;€ &quot;#,##0.00;[Red]&quot;-€ &quot;#,##0.00"/>
    <numFmt numFmtId="172" formatCode="_-* #,##0.00\ &quot;€&quot;_-;\-* #,##0.00\ &quot;€&quot;_-;_-* &quot;-&quot;??\ &quot;€&quot;_-;_-@_-"/>
    <numFmt numFmtId="173" formatCode="#,##0.00\ [$€-1];[Red]\-#,##0.00\ [$€-1]"/>
    <numFmt numFmtId="174" formatCode="#,##0.00;[Red]#,##0.00"/>
    <numFmt numFmtId="175" formatCode="_-[$€-410]\ * #,##0.00_-;\-[$€-410]\ * #,##0.00_-;_-[$€-410]\ * &quot;-&quot;??_-;_-@_-"/>
  </numFmts>
  <fonts count="1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rgb="FF0000FF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Calibri"/>
      <family val="2"/>
    </font>
    <font>
      <sz val="7"/>
      <color theme="1"/>
      <name val="Calibri"/>
      <family val="2"/>
      <scheme val="minor"/>
    </font>
    <font>
      <sz val="12"/>
      <color theme="1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5999938962981048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51"/>
      </patternFill>
    </fill>
    <fill>
      <patternFill patternType="solid">
        <fgColor theme="9" tint="0.39997558519241921"/>
        <bgColor indexed="3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51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165" fontId="2" fillId="0" borderId="0"/>
    <xf numFmtId="44" fontId="4" fillId="0" borderId="0" applyFont="0" applyFill="0" applyBorder="0" applyAlignment="0" applyProtection="0"/>
    <xf numFmtId="170" fontId="11" fillId="0" borderId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</cellStyleXfs>
  <cellXfs count="28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8" fontId="5" fillId="6" borderId="1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" fontId="5" fillId="5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/>
    <xf numFmtId="8" fontId="5" fillId="7" borderId="1" xfId="0" applyNumberFormat="1" applyFont="1" applyFill="1" applyBorder="1" applyAlignment="1">
      <alignment horizontal="center" vertical="center"/>
    </xf>
    <xf numFmtId="164" fontId="5" fillId="7" borderId="1" xfId="0" applyNumberFormat="1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5" fontId="6" fillId="5" borderId="1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6" fontId="7" fillId="8" borderId="1" xfId="0" applyNumberFormat="1" applyFont="1" applyFill="1" applyBorder="1" applyAlignment="1" applyProtection="1">
      <alignment horizontal="center" vertical="center" wrapText="1"/>
    </xf>
    <xf numFmtId="0" fontId="7" fillId="8" borderId="1" xfId="0" applyNumberFormat="1" applyFont="1" applyFill="1" applyBorder="1" applyAlignment="1" applyProtection="1">
      <alignment horizontal="center" vertical="top"/>
    </xf>
    <xf numFmtId="5" fontId="7" fillId="5" borderId="1" xfId="0" applyNumberFormat="1" applyFont="1" applyFill="1" applyBorder="1" applyAlignment="1" applyProtection="1">
      <alignment vertical="top"/>
    </xf>
    <xf numFmtId="0" fontId="5" fillId="0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166" fontId="8" fillId="8" borderId="1" xfId="0" applyNumberFormat="1" applyFont="1" applyFill="1" applyBorder="1" applyAlignment="1" applyProtection="1">
      <alignment horizontal="center" vertical="center" wrapText="1"/>
    </xf>
    <xf numFmtId="166" fontId="8" fillId="8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5" fontId="5" fillId="5" borderId="1" xfId="0" applyNumberFormat="1" applyFont="1" applyFill="1" applyBorder="1"/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8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/>
    <xf numFmtId="5" fontId="6" fillId="5" borderId="1" xfId="0" applyNumberFormat="1" applyFont="1" applyFill="1" applyBorder="1"/>
    <xf numFmtId="0" fontId="9" fillId="9" borderId="1" xfId="0" applyFont="1" applyFill="1" applyBorder="1" applyAlignment="1">
      <alignment horizontal="left" vertical="center" wrapText="1"/>
    </xf>
    <xf numFmtId="167" fontId="9" fillId="0" borderId="1" xfId="0" applyNumberFormat="1" applyFont="1" applyFill="1" applyBorder="1" applyAlignment="1">
      <alignment vertical="center" wrapText="1"/>
    </xf>
    <xf numFmtId="168" fontId="9" fillId="11" borderId="1" xfId="0" applyNumberFormat="1" applyFont="1" applyFill="1" applyBorder="1" applyAlignment="1">
      <alignment horizontal="right" vertical="center"/>
    </xf>
    <xf numFmtId="169" fontId="9" fillId="11" borderId="1" xfId="0" applyNumberFormat="1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5" fontId="10" fillId="5" borderId="1" xfId="0" applyNumberFormat="1" applyFont="1" applyFill="1" applyBorder="1" applyAlignment="1">
      <alignment horizontal="center" vertical="center" wrapText="1"/>
    </xf>
    <xf numFmtId="169" fontId="9" fillId="11" borderId="1" xfId="0" applyNumberFormat="1" applyFont="1" applyFill="1" applyBorder="1" applyAlignment="1">
      <alignment horizontal="right" vertical="center"/>
    </xf>
    <xf numFmtId="167" fontId="9" fillId="12" borderId="1" xfId="0" applyNumberFormat="1" applyFont="1" applyFill="1" applyBorder="1" applyAlignment="1">
      <alignment vertical="center" wrapText="1"/>
    </xf>
    <xf numFmtId="0" fontId="9" fillId="9" borderId="1" xfId="0" applyFont="1" applyFill="1" applyBorder="1" applyAlignment="1">
      <alignment vertical="center" wrapText="1"/>
    </xf>
    <xf numFmtId="167" fontId="9" fillId="0" borderId="1" xfId="0" applyNumberFormat="1" applyFont="1" applyBorder="1" applyAlignment="1">
      <alignment vertical="center" wrapText="1"/>
    </xf>
    <xf numFmtId="171" fontId="7" fillId="9" borderId="1" xfId="4" applyNumberFormat="1" applyFont="1" applyFill="1" applyBorder="1" applyAlignment="1" applyProtection="1">
      <alignment horizontal="right" vertical="center"/>
    </xf>
    <xf numFmtId="167" fontId="9" fillId="12" borderId="1" xfId="0" applyNumberFormat="1" applyFont="1" applyFill="1" applyBorder="1" applyAlignment="1">
      <alignment horizontal="left" vertical="center" wrapText="1"/>
    </xf>
    <xf numFmtId="167" fontId="9" fillId="0" borderId="1" xfId="0" applyNumberFormat="1" applyFont="1" applyBorder="1" applyAlignment="1">
      <alignment horizontal="left" vertical="center" wrapText="1"/>
    </xf>
    <xf numFmtId="168" fontId="9" fillId="11" borderId="1" xfId="0" applyNumberFormat="1" applyFont="1" applyFill="1" applyBorder="1" applyAlignment="1">
      <alignment vertical="center"/>
    </xf>
    <xf numFmtId="0" fontId="5" fillId="13" borderId="1" xfId="0" applyFont="1" applyFill="1" applyBorder="1"/>
    <xf numFmtId="8" fontId="5" fillId="13" borderId="1" xfId="0" applyNumberFormat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72" fontId="5" fillId="0" borderId="1" xfId="5" applyFont="1" applyBorder="1" applyAlignment="1">
      <alignment horizontal="left" vertical="center" wrapText="1"/>
    </xf>
    <xf numFmtId="172" fontId="5" fillId="0" borderId="1" xfId="5" applyFont="1" applyBorder="1" applyAlignment="1">
      <alignment horizontal="center" vertical="center" wrapText="1"/>
    </xf>
    <xf numFmtId="0" fontId="5" fillId="0" borderId="1" xfId="5" applyNumberFormat="1" applyFont="1" applyBorder="1" applyAlignment="1">
      <alignment horizontal="center" vertical="center" wrapText="1"/>
    </xf>
    <xf numFmtId="5" fontId="5" fillId="5" borderId="1" xfId="5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8" fontId="5" fillId="3" borderId="1" xfId="5" applyNumberFormat="1" applyFont="1" applyFill="1" applyBorder="1" applyAlignment="1">
      <alignment horizontal="center" vertical="center" wrapText="1"/>
    </xf>
    <xf numFmtId="172" fontId="5" fillId="3" borderId="1" xfId="5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173" fontId="12" fillId="0" borderId="8" xfId="0" applyNumberFormat="1" applyFont="1" applyBorder="1" applyAlignment="1">
      <alignment vertical="center"/>
    </xf>
    <xf numFmtId="173" fontId="12" fillId="0" borderId="0" xfId="0" applyNumberFormat="1" applyFont="1"/>
    <xf numFmtId="172" fontId="5" fillId="0" borderId="1" xfId="5" applyFont="1" applyFill="1" applyBorder="1" applyAlignment="1">
      <alignment horizontal="center" vertical="center" wrapText="1"/>
    </xf>
    <xf numFmtId="0" fontId="5" fillId="14" borderId="1" xfId="0" applyFont="1" applyFill="1" applyBorder="1" applyAlignment="1"/>
    <xf numFmtId="0" fontId="5" fillId="14" borderId="1" xfId="0" applyFont="1" applyFill="1" applyBorder="1"/>
    <xf numFmtId="0" fontId="5" fillId="14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168" fontId="12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15" borderId="1" xfId="0" applyFont="1" applyFill="1" applyBorder="1"/>
    <xf numFmtId="0" fontId="5" fillId="15" borderId="1" xfId="0" applyFont="1" applyFill="1" applyBorder="1" applyAlignment="1">
      <alignment wrapText="1"/>
    </xf>
    <xf numFmtId="8" fontId="5" fillId="0" borderId="1" xfId="0" applyNumberFormat="1" applyFont="1" applyBorder="1"/>
    <xf numFmtId="10" fontId="5" fillId="0" borderId="1" xfId="0" applyNumberFormat="1" applyFont="1" applyBorder="1" applyAlignment="1">
      <alignment horizontal="center" vertical="center"/>
    </xf>
    <xf numFmtId="8" fontId="5" fillId="5" borderId="1" xfId="0" applyNumberFormat="1" applyFont="1" applyFill="1" applyBorder="1"/>
    <xf numFmtId="0" fontId="5" fillId="16" borderId="1" xfId="0" applyFont="1" applyFill="1" applyBorder="1"/>
    <xf numFmtId="0" fontId="5" fillId="16" borderId="1" xfId="0" applyFont="1" applyFill="1" applyBorder="1" applyAlignment="1">
      <alignment wrapText="1"/>
    </xf>
    <xf numFmtId="8" fontId="5" fillId="16" borderId="1" xfId="0" applyNumberFormat="1" applyFont="1" applyFill="1" applyBorder="1"/>
    <xf numFmtId="5" fontId="5" fillId="16" borderId="1" xfId="0" applyNumberFormat="1" applyFont="1" applyFill="1" applyBorder="1"/>
    <xf numFmtId="0" fontId="5" fillId="0" borderId="1" xfId="0" applyFont="1" applyFill="1" applyBorder="1"/>
    <xf numFmtId="8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" fontId="13" fillId="18" borderId="1" xfId="0" applyNumberFormat="1" applyFont="1" applyFill="1" applyBorder="1" applyAlignment="1">
      <alignment horizontal="center" vertical="center" wrapText="1"/>
    </xf>
    <xf numFmtId="174" fontId="12" fillId="19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5" fontId="12" fillId="19" borderId="1" xfId="0" applyNumberFormat="1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vertical="center" wrapText="1"/>
    </xf>
    <xf numFmtId="168" fontId="12" fillId="17" borderId="1" xfId="0" applyNumberFormat="1" applyFont="1" applyFill="1" applyBorder="1" applyAlignment="1">
      <alignment vertical="center" wrapText="1"/>
    </xf>
    <xf numFmtId="4" fontId="13" fillId="17" borderId="1" xfId="0" applyNumberFormat="1" applyFont="1" applyFill="1" applyBorder="1" applyAlignment="1">
      <alignment horizontal="center" vertical="center" wrapText="1"/>
    </xf>
    <xf numFmtId="5" fontId="12" fillId="17" borderId="1" xfId="0" applyNumberFormat="1" applyFont="1" applyFill="1" applyBorder="1" applyAlignment="1">
      <alignment horizontal="center" vertical="center" wrapText="1"/>
    </xf>
    <xf numFmtId="175" fontId="5" fillId="2" borderId="1" xfId="0" applyNumberFormat="1" applyFont="1" applyFill="1" applyBorder="1" applyAlignment="1">
      <alignment horizontal="center" vertical="center" wrapText="1"/>
    </xf>
    <xf numFmtId="5" fontId="5" fillId="5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5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vertical="center" wrapText="1"/>
    </xf>
    <xf numFmtId="0" fontId="5" fillId="20" borderId="1" xfId="0" applyFont="1" applyFill="1" applyBorder="1" applyAlignment="1">
      <alignment vertical="center" wrapText="1"/>
    </xf>
    <xf numFmtId="8" fontId="5" fillId="20" borderId="1" xfId="0" applyNumberFormat="1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vertical="center"/>
    </xf>
    <xf numFmtId="164" fontId="5" fillId="20" borderId="1" xfId="0" applyNumberFormat="1" applyFont="1" applyFill="1" applyBorder="1" applyAlignment="1">
      <alignment vertical="center"/>
    </xf>
    <xf numFmtId="4" fontId="6" fillId="20" borderId="1" xfId="0" applyNumberFormat="1" applyFont="1" applyFill="1" applyBorder="1" applyAlignment="1">
      <alignment vertical="center"/>
    </xf>
    <xf numFmtId="5" fontId="5" fillId="5" borderId="1" xfId="0" applyNumberFormat="1" applyFont="1" applyFill="1" applyBorder="1" applyAlignment="1">
      <alignment vertical="center"/>
    </xf>
    <xf numFmtId="6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6" fontId="5" fillId="5" borderId="1" xfId="0" applyNumberFormat="1" applyFont="1" applyFill="1" applyBorder="1"/>
    <xf numFmtId="0" fontId="5" fillId="21" borderId="1" xfId="0" applyFont="1" applyFill="1" applyBorder="1"/>
    <xf numFmtId="0" fontId="5" fillId="21" borderId="1" xfId="0" applyFont="1" applyFill="1" applyBorder="1" applyAlignment="1">
      <alignment wrapText="1"/>
    </xf>
    <xf numFmtId="5" fontId="5" fillId="21" borderId="1" xfId="0" applyNumberFormat="1" applyFont="1" applyFill="1" applyBorder="1"/>
    <xf numFmtId="0" fontId="9" fillId="22" borderId="1" xfId="0" applyFont="1" applyFill="1" applyBorder="1" applyAlignment="1">
      <alignment horizontal="center" vertical="center" wrapText="1"/>
    </xf>
    <xf numFmtId="0" fontId="9" fillId="22" borderId="1" xfId="0" applyFont="1" applyFill="1" applyBorder="1" applyAlignment="1">
      <alignment horizontal="left" vertical="center" wrapText="1"/>
    </xf>
    <xf numFmtId="167" fontId="9" fillId="22" borderId="1" xfId="0" applyNumberFormat="1" applyFont="1" applyFill="1" applyBorder="1" applyAlignment="1">
      <alignment horizontal="center" vertical="center" wrapText="1"/>
    </xf>
    <xf numFmtId="4" fontId="9" fillId="22" borderId="1" xfId="0" applyNumberFormat="1" applyFont="1" applyFill="1" applyBorder="1" applyAlignment="1">
      <alignment horizontal="center" vertical="center" wrapText="1"/>
    </xf>
    <xf numFmtId="4" fontId="9" fillId="6" borderId="1" xfId="0" applyNumberFormat="1" applyFont="1" applyFill="1" applyBorder="1" applyAlignment="1">
      <alignment horizontal="center" vertical="center" wrapText="1"/>
    </xf>
    <xf numFmtId="5" fontId="9" fillId="23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/>
    <xf numFmtId="0" fontId="5" fillId="6" borderId="1" xfId="0" applyFont="1" applyFill="1" applyBorder="1" applyAlignment="1">
      <alignment wrapText="1"/>
    </xf>
    <xf numFmtId="0" fontId="7" fillId="8" borderId="1" xfId="0" applyNumberFormat="1" applyFont="1" applyFill="1" applyBorder="1" applyAlignment="1" applyProtection="1">
      <alignment horizontal="center" vertical="center" wrapText="1"/>
    </xf>
    <xf numFmtId="0" fontId="8" fillId="8" borderId="1" xfId="0" applyNumberFormat="1" applyFont="1" applyFill="1" applyBorder="1" applyAlignment="1" applyProtection="1">
      <alignment horizontal="center" vertical="center" wrapText="1"/>
    </xf>
    <xf numFmtId="5" fontId="8" fillId="8" borderId="1" xfId="0" applyNumberFormat="1" applyFont="1" applyFill="1" applyBorder="1" applyAlignment="1" applyProtection="1">
      <alignment horizontal="center" vertical="center" wrapText="1"/>
    </xf>
    <xf numFmtId="4" fontId="8" fillId="8" borderId="1" xfId="0" applyNumberFormat="1" applyFont="1" applyFill="1" applyBorder="1" applyAlignment="1" applyProtection="1">
      <alignment horizontal="center" vertical="center" wrapText="1"/>
    </xf>
    <xf numFmtId="0" fontId="5" fillId="8" borderId="1" xfId="0" applyFont="1" applyFill="1" applyBorder="1"/>
    <xf numFmtId="0" fontId="5" fillId="8" borderId="1" xfId="0" applyFont="1" applyFill="1" applyBorder="1" applyAlignment="1">
      <alignment wrapText="1"/>
    </xf>
    <xf numFmtId="0" fontId="5" fillId="24" borderId="1" xfId="0" applyFont="1" applyFill="1" applyBorder="1"/>
    <xf numFmtId="0" fontId="5" fillId="24" borderId="1" xfId="0" applyFont="1" applyFill="1" applyBorder="1" applyAlignment="1">
      <alignment wrapText="1"/>
    </xf>
    <xf numFmtId="6" fontId="5" fillId="24" borderId="1" xfId="0" applyNumberFormat="1" applyFont="1" applyFill="1" applyBorder="1"/>
    <xf numFmtId="0" fontId="5" fillId="24" borderId="1" xfId="0" applyFont="1" applyFill="1" applyBorder="1" applyAlignment="1">
      <alignment horizontal="center" vertical="center"/>
    </xf>
    <xf numFmtId="5" fontId="5" fillId="24" borderId="1" xfId="0" applyNumberFormat="1" applyFont="1" applyFill="1" applyBorder="1"/>
    <xf numFmtId="8" fontId="5" fillId="24" borderId="1" xfId="0" applyNumberFormat="1" applyFont="1" applyFill="1" applyBorder="1"/>
    <xf numFmtId="0" fontId="7" fillId="25" borderId="1" xfId="7" applyFont="1" applyFill="1" applyBorder="1" applyAlignment="1">
      <alignment horizontal="center" wrapText="1"/>
    </xf>
    <xf numFmtId="0" fontId="9" fillId="25" borderId="1" xfId="0" applyFont="1" applyFill="1" applyBorder="1" applyAlignment="1">
      <alignment horizontal="center" vertical="center" wrapText="1"/>
    </xf>
    <xf numFmtId="8" fontId="5" fillId="4" borderId="1" xfId="0" applyNumberFormat="1" applyFont="1" applyFill="1" applyBorder="1"/>
    <xf numFmtId="0" fontId="7" fillId="25" borderId="1" xfId="0" applyFont="1" applyFill="1" applyBorder="1" applyAlignment="1">
      <alignment horizontal="center" vertical="center" wrapText="1"/>
    </xf>
    <xf numFmtId="6" fontId="5" fillId="4" borderId="1" xfId="0" applyNumberFormat="1" applyFont="1" applyFill="1" applyBorder="1"/>
    <xf numFmtId="5" fontId="5" fillId="4" borderId="1" xfId="0" applyNumberFormat="1" applyFont="1" applyFill="1" applyBorder="1"/>
    <xf numFmtId="8" fontId="5" fillId="13" borderId="1" xfId="0" applyNumberFormat="1" applyFont="1" applyFill="1" applyBorder="1" applyAlignment="1">
      <alignment wrapText="1"/>
    </xf>
    <xf numFmtId="8" fontId="5" fillId="13" borderId="1" xfId="0" applyNumberFormat="1" applyFont="1" applyFill="1" applyBorder="1"/>
    <xf numFmtId="164" fontId="5" fillId="20" borderId="1" xfId="0" applyNumberFormat="1" applyFont="1" applyFill="1" applyBorder="1" applyAlignment="1">
      <alignment vertical="center" wrapText="1"/>
    </xf>
    <xf numFmtId="4" fontId="6" fillId="20" borderId="1" xfId="0" applyNumberFormat="1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/>
    </xf>
    <xf numFmtId="4" fontId="5" fillId="20" borderId="1" xfId="0" applyNumberFormat="1" applyFont="1" applyFill="1" applyBorder="1" applyAlignment="1">
      <alignment horizontal="center" vertical="center" wrapText="1"/>
    </xf>
    <xf numFmtId="164" fontId="5" fillId="20" borderId="1" xfId="0" applyNumberFormat="1" applyFont="1" applyFill="1" applyBorder="1" applyAlignment="1">
      <alignment horizontal="right" vertical="center" wrapText="1"/>
    </xf>
    <xf numFmtId="174" fontId="5" fillId="20" borderId="1" xfId="0" applyNumberFormat="1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left" vertical="center" wrapText="1"/>
    </xf>
    <xf numFmtId="174" fontId="5" fillId="20" borderId="1" xfId="0" applyNumberFormat="1" applyFont="1" applyFill="1" applyBorder="1" applyAlignment="1">
      <alignment vertical="center"/>
    </xf>
    <xf numFmtId="164" fontId="5" fillId="26" borderId="1" xfId="0" applyNumberFormat="1" applyFont="1" applyFill="1" applyBorder="1" applyAlignment="1">
      <alignment vertical="center" wrapText="1"/>
    </xf>
    <xf numFmtId="171" fontId="5" fillId="26" borderId="1" xfId="0" applyNumberFormat="1" applyFont="1" applyFill="1" applyBorder="1" applyAlignment="1">
      <alignment vertical="center" wrapText="1"/>
    </xf>
    <xf numFmtId="4" fontId="6" fillId="26" borderId="1" xfId="0" applyNumberFormat="1" applyFont="1" applyFill="1" applyBorder="1" applyAlignment="1">
      <alignment horizontal="center" vertical="center" wrapText="1"/>
    </xf>
    <xf numFmtId="4" fontId="5" fillId="26" borderId="1" xfId="0" applyNumberFormat="1" applyFont="1" applyFill="1" applyBorder="1" applyAlignment="1">
      <alignment horizontal="center" vertical="center" wrapText="1"/>
    </xf>
    <xf numFmtId="164" fontId="5" fillId="26" borderId="1" xfId="0" applyNumberFormat="1" applyFont="1" applyFill="1" applyBorder="1" applyAlignment="1">
      <alignment horizontal="right" vertical="center" wrapText="1"/>
    </xf>
    <xf numFmtId="174" fontId="5" fillId="26" borderId="1" xfId="0" applyNumberFormat="1" applyFont="1" applyFill="1" applyBorder="1" applyAlignment="1">
      <alignment horizontal="center" vertical="center" wrapText="1"/>
    </xf>
    <xf numFmtId="0" fontId="5" fillId="27" borderId="1" xfId="0" applyFont="1" applyFill="1" applyBorder="1" applyAlignment="1">
      <alignment wrapText="1"/>
    </xf>
    <xf numFmtId="0" fontId="5" fillId="27" borderId="1" xfId="0" applyFont="1" applyFill="1" applyBorder="1" applyAlignment="1">
      <alignment vertical="center" wrapText="1"/>
    </xf>
    <xf numFmtId="6" fontId="5" fillId="27" borderId="1" xfId="0" applyNumberFormat="1" applyFont="1" applyFill="1" applyBorder="1"/>
    <xf numFmtId="0" fontId="5" fillId="27" borderId="1" xfId="0" applyFont="1" applyFill="1" applyBorder="1"/>
    <xf numFmtId="0" fontId="5" fillId="27" borderId="1" xfId="0" applyFont="1" applyFill="1" applyBorder="1" applyAlignment="1">
      <alignment horizontal="center" vertical="center"/>
    </xf>
    <xf numFmtId="8" fontId="5" fillId="27" borderId="1" xfId="0" applyNumberFormat="1" applyFont="1" applyFill="1" applyBorder="1"/>
    <xf numFmtId="4" fontId="6" fillId="0" borderId="0" xfId="0" applyNumberFormat="1" applyFont="1"/>
    <xf numFmtId="8" fontId="5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4" fillId="28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3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5" borderId="1" xfId="3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2" borderId="0" xfId="0" applyFill="1"/>
    <xf numFmtId="0" fontId="0" fillId="0" borderId="1" xfId="0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 indent="5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5" borderId="1" xfId="0" applyFont="1" applyFill="1" applyBorder="1" applyAlignment="1">
      <alignment horizontal="center" vertical="center" wrapText="1"/>
    </xf>
    <xf numFmtId="164" fontId="0" fillId="15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8" fontId="5" fillId="0" borderId="1" xfId="0" applyNumberFormat="1" applyFont="1" applyFill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7" fillId="8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8" fontId="7" fillId="8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textRotation="180" wrapText="1"/>
    </xf>
    <xf numFmtId="8" fontId="9" fillId="11" borderId="1" xfId="0" applyNumberFormat="1" applyFont="1" applyFill="1" applyBorder="1" applyAlignment="1">
      <alignment horizontal="center" vertical="center" textRotation="180" wrapText="1"/>
    </xf>
    <xf numFmtId="0" fontId="5" fillId="3" borderId="1" xfId="0" applyFont="1" applyFill="1" applyBorder="1" applyAlignment="1">
      <alignment horizontal="center" vertical="center" wrapText="1"/>
    </xf>
    <xf numFmtId="8" fontId="5" fillId="0" borderId="1" xfId="5" applyNumberFormat="1" applyFont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wrapText="1"/>
    </xf>
    <xf numFmtId="8" fontId="5" fillId="0" borderId="1" xfId="5" applyNumberFormat="1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 wrapText="1"/>
    </xf>
    <xf numFmtId="0" fontId="12" fillId="17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8" fontId="12" fillId="0" borderId="1" xfId="6" applyNumberFormat="1" applyFont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/>
    <xf numFmtId="0" fontId="5" fillId="21" borderId="1" xfId="0" applyFont="1" applyFill="1" applyBorder="1" applyAlignment="1">
      <alignment horizontal="center" vertical="center" wrapText="1"/>
    </xf>
    <xf numFmtId="0" fontId="9" fillId="2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8" fontId="9" fillId="22" borderId="1" xfId="0" applyNumberFormat="1" applyFont="1" applyFill="1" applyBorder="1" applyAlignment="1">
      <alignment horizontal="center" vertical="center" wrapText="1"/>
    </xf>
    <xf numFmtId="0" fontId="5" fillId="26" borderId="1" xfId="0" applyFont="1" applyFill="1" applyBorder="1" applyAlignment="1">
      <alignment vertical="center" wrapText="1"/>
    </xf>
    <xf numFmtId="0" fontId="5" fillId="26" borderId="1" xfId="0" applyFont="1" applyFill="1" applyBorder="1" applyAlignment="1">
      <alignment horizontal="center" vertical="center" wrapText="1"/>
    </xf>
    <xf numFmtId="8" fontId="5" fillId="26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/>
    <xf numFmtId="8" fontId="5" fillId="8" borderId="1" xfId="0" applyNumberFormat="1" applyFont="1" applyFill="1" applyBorder="1" applyAlignment="1">
      <alignment horizontal="center" vertical="center" wrapText="1"/>
    </xf>
    <xf numFmtId="8" fontId="5" fillId="8" borderId="1" xfId="0" applyNumberFormat="1" applyFont="1" applyFill="1" applyBorder="1" applyAlignment="1">
      <alignment horizontal="center" vertical="center"/>
    </xf>
    <xf numFmtId="0" fontId="5" fillId="24" borderId="1" xfId="0" applyFont="1" applyFill="1" applyBorder="1" applyAlignment="1">
      <alignment horizontal="center" vertical="center" wrapText="1"/>
    </xf>
    <xf numFmtId="8" fontId="5" fillId="24" borderId="1" xfId="0" applyNumberFormat="1" applyFont="1" applyFill="1" applyBorder="1" applyAlignment="1">
      <alignment horizontal="center" vertical="center" wrapText="1"/>
    </xf>
    <xf numFmtId="8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7" borderId="1" xfId="0" applyNumberFormat="1" applyFont="1" applyFill="1" applyBorder="1" applyAlignment="1">
      <alignment horizontal="center" vertical="center"/>
    </xf>
    <xf numFmtId="8" fontId="5" fillId="27" borderId="1" xfId="0" applyNumberFormat="1" applyFont="1" applyFill="1" applyBorder="1" applyAlignment="1">
      <alignment horizontal="center" vertical="center"/>
    </xf>
    <xf numFmtId="0" fontId="5" fillId="27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8" fontId="5" fillId="13" borderId="1" xfId="0" applyNumberFormat="1" applyFont="1" applyFill="1" applyBorder="1" applyAlignment="1">
      <alignment horizontal="center" vertical="center" wrapText="1"/>
    </xf>
    <xf numFmtId="8" fontId="5" fillId="20" borderId="1" xfId="0" applyNumberFormat="1" applyFont="1" applyFill="1" applyBorder="1" applyAlignment="1">
      <alignment horizontal="center" vertical="center" wrapText="1"/>
    </xf>
    <xf numFmtId="8" fontId="5" fillId="0" borderId="1" xfId="0" applyNumberFormat="1" applyFont="1" applyBorder="1" applyAlignment="1">
      <alignment vertical="center" wrapText="1"/>
    </xf>
  </cellXfs>
  <cellStyles count="8">
    <cellStyle name="Euro" xfId="2"/>
    <cellStyle name="Euro_PROPOSTA REGIONALE Campania" xfId="4"/>
    <cellStyle name="Excel Built-in Hyperlink" xfId="1"/>
    <cellStyle name="Excel Built-in Normal" xfId="7"/>
    <cellStyle name="Migliaia 2" xfId="6"/>
    <cellStyle name="Normale" xfId="0" builtinId="0"/>
    <cellStyle name="Valuta" xfId="3" builtinId="4"/>
    <cellStyle name="Valut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eccaroni/Desktop/Copia%20oggdi%20proposta%20unitaria%20quota%20regle_dpr194%202018_%2022_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TI"/>
      <sheetName val="RICONTEGGIO MOLISE "/>
      <sheetName val="Foglio3"/>
    </sheetNames>
    <sheetDataSet>
      <sheetData sheetId="0" refreshError="1">
        <row r="4">
          <cell r="E4" t="str">
            <v>Pescara</v>
          </cell>
          <cell r="F4" t="str">
            <v>PE</v>
          </cell>
        </row>
        <row r="5">
          <cell r="F5" t="str">
            <v>AQ</v>
          </cell>
        </row>
        <row r="6">
          <cell r="F6" t="str">
            <v>AQ</v>
          </cell>
        </row>
        <row r="7">
          <cell r="F7" t="str">
            <v>CH</v>
          </cell>
        </row>
        <row r="8">
          <cell r="F8" t="str">
            <v>TE</v>
          </cell>
        </row>
        <row r="25">
          <cell r="N25">
            <v>7000</v>
          </cell>
        </row>
        <row r="26">
          <cell r="N26">
            <v>7849.97</v>
          </cell>
        </row>
        <row r="27">
          <cell r="N27">
            <v>6527</v>
          </cell>
        </row>
        <row r="28">
          <cell r="N28">
            <v>8000</v>
          </cell>
        </row>
        <row r="29">
          <cell r="N29">
            <v>7270</v>
          </cell>
        </row>
        <row r="31">
          <cell r="N31">
            <v>3448.64</v>
          </cell>
        </row>
        <row r="32">
          <cell r="N32">
            <v>9723.2999999999993</v>
          </cell>
        </row>
        <row r="33">
          <cell r="N33">
            <v>6466</v>
          </cell>
        </row>
        <row r="34">
          <cell r="N34">
            <v>7230</v>
          </cell>
        </row>
        <row r="35">
          <cell r="N35">
            <v>5985</v>
          </cell>
        </row>
        <row r="36">
          <cell r="N36">
            <v>7930</v>
          </cell>
        </row>
        <row r="37">
          <cell r="N37">
            <v>8784</v>
          </cell>
        </row>
        <row r="38">
          <cell r="N38">
            <v>7900.01</v>
          </cell>
        </row>
        <row r="39">
          <cell r="N39">
            <v>7000.85</v>
          </cell>
        </row>
        <row r="40">
          <cell r="N40">
            <v>8000</v>
          </cell>
        </row>
        <row r="42">
          <cell r="N42">
            <v>25083.313333333317</v>
          </cell>
        </row>
        <row r="43">
          <cell r="N43">
            <v>42638.86</v>
          </cell>
        </row>
        <row r="44">
          <cell r="N44">
            <v>45983</v>
          </cell>
        </row>
        <row r="45">
          <cell r="N45">
            <v>10894.6</v>
          </cell>
        </row>
        <row r="47">
          <cell r="L47" t="str">
            <v>CORSI FORMAZIONE</v>
          </cell>
          <cell r="N47">
            <v>7441.99</v>
          </cell>
        </row>
        <row r="48">
          <cell r="L48" t="str">
            <v>CORSI FORMAZIONE</v>
          </cell>
        </row>
        <row r="49">
          <cell r="L49" t="str">
            <v>SPARGISALE</v>
          </cell>
        </row>
        <row r="50">
          <cell r="L50" t="str">
            <v>CORSI FORMAZIONE</v>
          </cell>
        </row>
        <row r="60">
          <cell r="N60">
            <v>18413.46</v>
          </cell>
        </row>
        <row r="64">
          <cell r="N64">
            <v>49446.6</v>
          </cell>
        </row>
        <row r="70">
          <cell r="N70">
            <v>658.8</v>
          </cell>
        </row>
        <row r="77">
          <cell r="N77">
            <v>5000</v>
          </cell>
        </row>
        <row r="78">
          <cell r="N78">
            <v>3458.7</v>
          </cell>
        </row>
        <row r="79">
          <cell r="N79">
            <v>3989.4</v>
          </cell>
        </row>
        <row r="83">
          <cell r="N83">
            <v>53253</v>
          </cell>
        </row>
        <row r="84">
          <cell r="N84">
            <v>6344</v>
          </cell>
        </row>
        <row r="85">
          <cell r="N85">
            <v>21350</v>
          </cell>
        </row>
        <row r="86">
          <cell r="N86">
            <v>31561.8</v>
          </cell>
        </row>
        <row r="88">
          <cell r="N88">
            <v>64150</v>
          </cell>
        </row>
        <row r="89">
          <cell r="N89">
            <v>41437.300000000003</v>
          </cell>
        </row>
        <row r="91">
          <cell r="N91">
            <v>41506.839999999997</v>
          </cell>
        </row>
        <row r="92">
          <cell r="N92">
            <v>112240</v>
          </cell>
        </row>
        <row r="94">
          <cell r="N94">
            <v>43560.71</v>
          </cell>
        </row>
        <row r="95">
          <cell r="N95">
            <v>70240.95</v>
          </cell>
        </row>
        <row r="101">
          <cell r="N101">
            <v>10980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gruppocinofilo@pec.dogsndreams.it" TargetMode="External"/><Relationship Id="rId13" Type="http://schemas.openxmlformats.org/officeDocument/2006/relationships/hyperlink" Target="mailto:assvolsanpietro@pec.it" TargetMode="External"/><Relationship Id="rId18" Type="http://schemas.openxmlformats.org/officeDocument/2006/relationships/hyperlink" Target="mailto:cipc.siderno@pec.it" TargetMode="External"/><Relationship Id="rId3" Type="http://schemas.openxmlformats.org/officeDocument/2006/relationships/hyperlink" Target="mailto:comune.prepotto@certgov.fvg.it" TargetMode="External"/><Relationship Id="rId21" Type="http://schemas.openxmlformats.org/officeDocument/2006/relationships/hyperlink" Target="mailto:gruppo_pciv_demetra@pec.it" TargetMode="External"/><Relationship Id="rId7" Type="http://schemas.openxmlformats.org/officeDocument/2006/relationships/hyperlink" Target="mailto:italsabina@pec.it" TargetMode="External"/><Relationship Id="rId12" Type="http://schemas.openxmlformats.org/officeDocument/2006/relationships/hyperlink" Target="mailto:coordinamentoprotezionecivilesavona@pec.it" TargetMode="External"/><Relationship Id="rId17" Type="http://schemas.openxmlformats.org/officeDocument/2006/relationships/hyperlink" Target="mailto:pcarcobaleno@csvchpec.it" TargetMode="External"/><Relationship Id="rId2" Type="http://schemas.openxmlformats.org/officeDocument/2006/relationships/hyperlink" Target="mailto:protocollo@pec.comune.campoformido.ud.it" TargetMode="External"/><Relationship Id="rId16" Type="http://schemas.openxmlformats.org/officeDocument/2006/relationships/hyperlink" Target="mailto:segreteria@pec.avabvv.it" TargetMode="External"/><Relationship Id="rId20" Type="http://schemas.openxmlformats.org/officeDocument/2006/relationships/hyperlink" Target="mailto:modavispoltore@pec.it" TargetMode="External"/><Relationship Id="rId1" Type="http://schemas.openxmlformats.org/officeDocument/2006/relationships/hyperlink" Target="mailto:comune.paviadiudine@certgov.fvg.it" TargetMode="External"/><Relationship Id="rId6" Type="http://schemas.openxmlformats.org/officeDocument/2006/relationships/hyperlink" Target="mailto:procivlariano@pec.it" TargetMode="External"/><Relationship Id="rId11" Type="http://schemas.openxmlformats.org/officeDocument/2006/relationships/hyperlink" Target="mailto:comuneorte@pec.it" TargetMode="External"/><Relationship Id="rId24" Type="http://schemas.openxmlformats.org/officeDocument/2006/relationships/hyperlink" Target="mailto:geruv@pec.it" TargetMode="External"/><Relationship Id="rId5" Type="http://schemas.openxmlformats.org/officeDocument/2006/relationships/hyperlink" Target="mailto:comunemonterosi@postecert.it" TargetMode="External"/><Relationship Id="rId15" Type="http://schemas.openxmlformats.org/officeDocument/2006/relationships/hyperlink" Target="mailto:avab.revinelagotarzo@pec.it" TargetMode="External"/><Relationship Id="rId23" Type="http://schemas.openxmlformats.org/officeDocument/2006/relationships/hyperlink" Target="mailto:protezionecivilepomigliano@pec.it" TargetMode="External"/><Relationship Id="rId10" Type="http://schemas.openxmlformats.org/officeDocument/2006/relationships/hyperlink" Target="mailto:nucleoairone@pec.it" TargetMode="External"/><Relationship Id="rId19" Type="http://schemas.openxmlformats.org/officeDocument/2006/relationships/hyperlink" Target="mailto:cosenza@pec.misericordie.org" TargetMode="External"/><Relationship Id="rId4" Type="http://schemas.openxmlformats.org/officeDocument/2006/relationships/hyperlink" Target="mailto:comune.varmo@certgov.fvg.it" TargetMode="External"/><Relationship Id="rId9" Type="http://schemas.openxmlformats.org/officeDocument/2006/relationships/hyperlink" Target="mailto:comandovigili@pec.comune.pontinia.it" TargetMode="External"/><Relationship Id="rId14" Type="http://schemas.openxmlformats.org/officeDocument/2006/relationships/hyperlink" Target="mailto:montagnana.pd@cert.ip-veneto.net" TargetMode="External"/><Relationship Id="rId22" Type="http://schemas.openxmlformats.org/officeDocument/2006/relationships/hyperlink" Target="mailto:posta.comune.paese.tv@pecvenet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nucleoairone@pec.it" TargetMode="External"/><Relationship Id="rId13" Type="http://schemas.openxmlformats.org/officeDocument/2006/relationships/hyperlink" Target="mailto:avab.revinelagotarzo@pec.it" TargetMode="External"/><Relationship Id="rId18" Type="http://schemas.openxmlformats.org/officeDocument/2006/relationships/hyperlink" Target="mailto:modavispoltore@pec.it" TargetMode="External"/><Relationship Id="rId3" Type="http://schemas.openxmlformats.org/officeDocument/2006/relationships/hyperlink" Target="mailto:comune.varmo@certgov.fvg.it" TargetMode="External"/><Relationship Id="rId21" Type="http://schemas.openxmlformats.org/officeDocument/2006/relationships/hyperlink" Target="mailto:protezionecivilepomigliano@pec.it" TargetMode="External"/><Relationship Id="rId7" Type="http://schemas.openxmlformats.org/officeDocument/2006/relationships/hyperlink" Target="mailto:comandovigili@pec.comune.pontinia.it" TargetMode="External"/><Relationship Id="rId12" Type="http://schemas.openxmlformats.org/officeDocument/2006/relationships/hyperlink" Target="mailto:montagnana.pd@cert.ip-veneto.net" TargetMode="External"/><Relationship Id="rId17" Type="http://schemas.openxmlformats.org/officeDocument/2006/relationships/hyperlink" Target="mailto:cosenza@pec.misericordie.org" TargetMode="External"/><Relationship Id="rId2" Type="http://schemas.openxmlformats.org/officeDocument/2006/relationships/hyperlink" Target="mailto:protocollo@pec.comune.campoformido.ud.it" TargetMode="External"/><Relationship Id="rId16" Type="http://schemas.openxmlformats.org/officeDocument/2006/relationships/hyperlink" Target="mailto:cipc.siderno@pec.it" TargetMode="External"/><Relationship Id="rId20" Type="http://schemas.openxmlformats.org/officeDocument/2006/relationships/hyperlink" Target="mailto:posta.comune.paese.tv@pecveneto" TargetMode="External"/><Relationship Id="rId1" Type="http://schemas.openxmlformats.org/officeDocument/2006/relationships/hyperlink" Target="mailto:comune.paviadiudine@certgov.fvg.it" TargetMode="External"/><Relationship Id="rId6" Type="http://schemas.openxmlformats.org/officeDocument/2006/relationships/hyperlink" Target="mailto:italsabina@pec.it" TargetMode="External"/><Relationship Id="rId11" Type="http://schemas.openxmlformats.org/officeDocument/2006/relationships/hyperlink" Target="mailto:assvolsanpietro@pec.it" TargetMode="External"/><Relationship Id="rId5" Type="http://schemas.openxmlformats.org/officeDocument/2006/relationships/hyperlink" Target="mailto:procivlariano@pec.it" TargetMode="External"/><Relationship Id="rId15" Type="http://schemas.openxmlformats.org/officeDocument/2006/relationships/hyperlink" Target="mailto:pcarcobaleno@csvchpec.it" TargetMode="External"/><Relationship Id="rId10" Type="http://schemas.openxmlformats.org/officeDocument/2006/relationships/hyperlink" Target="mailto:coordinamentoprotezionecivilesavona@pec.it" TargetMode="External"/><Relationship Id="rId19" Type="http://schemas.openxmlformats.org/officeDocument/2006/relationships/hyperlink" Target="mailto:gruppo_pciv_demetra@pec.it" TargetMode="External"/><Relationship Id="rId4" Type="http://schemas.openxmlformats.org/officeDocument/2006/relationships/hyperlink" Target="mailto:comunemonterosi@postecert.it" TargetMode="External"/><Relationship Id="rId9" Type="http://schemas.openxmlformats.org/officeDocument/2006/relationships/hyperlink" Target="mailto:comuneorte@pec.it" TargetMode="External"/><Relationship Id="rId14" Type="http://schemas.openxmlformats.org/officeDocument/2006/relationships/hyperlink" Target="mailto:segreteria@pec.avabvv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B85" workbookViewId="0">
      <selection activeCell="D94" sqref="D94"/>
    </sheetView>
  </sheetViews>
  <sheetFormatPr defaultRowHeight="15" x14ac:dyDescent="0.25"/>
  <cols>
    <col min="1" max="1" width="32.42578125" bestFit="1" customWidth="1"/>
    <col min="2" max="2" width="11.42578125" bestFit="1" customWidth="1"/>
    <col min="3" max="3" width="11.28515625" bestFit="1" customWidth="1"/>
    <col min="4" max="4" width="35.5703125" bestFit="1" customWidth="1"/>
    <col min="5" max="6" width="12.140625" bestFit="1" customWidth="1"/>
    <col min="7" max="7" width="18.140625" bestFit="1" customWidth="1"/>
    <col min="8" max="8" width="11.28515625" bestFit="1" customWidth="1"/>
  </cols>
  <sheetData>
    <row r="1" spans="1:8" ht="63.75" x14ac:dyDescent="0.25">
      <c r="A1" s="51" t="s">
        <v>408</v>
      </c>
      <c r="B1" s="51" t="s">
        <v>4</v>
      </c>
      <c r="C1" s="51" t="s">
        <v>5</v>
      </c>
      <c r="D1" s="51" t="s">
        <v>409</v>
      </c>
      <c r="E1" s="51" t="s">
        <v>410</v>
      </c>
      <c r="F1" s="51" t="s">
        <v>411</v>
      </c>
      <c r="G1" s="52" t="s">
        <v>412</v>
      </c>
      <c r="H1" s="53" t="s">
        <v>413</v>
      </c>
    </row>
    <row r="2" spans="1:8" ht="25.5" x14ac:dyDescent="0.25">
      <c r="A2" s="54"/>
      <c r="B2" s="54"/>
      <c r="C2" s="55"/>
      <c r="D2" s="54"/>
      <c r="E2" s="56"/>
      <c r="F2" s="54"/>
      <c r="G2" s="57" t="s">
        <v>414</v>
      </c>
      <c r="H2" s="58" t="s">
        <v>415</v>
      </c>
    </row>
    <row r="3" spans="1:8" x14ac:dyDescent="0.25">
      <c r="A3" s="59" t="s">
        <v>17</v>
      </c>
      <c r="B3" s="238" t="s">
        <v>11</v>
      </c>
      <c r="C3" s="239">
        <v>36604.230000000003</v>
      </c>
      <c r="D3" s="60" t="s">
        <v>416</v>
      </c>
      <c r="E3" s="61">
        <v>33986.76</v>
      </c>
      <c r="F3" s="61">
        <v>33986.76</v>
      </c>
      <c r="G3" s="62">
        <v>0.75</v>
      </c>
      <c r="H3" s="58">
        <v>14240.07</v>
      </c>
    </row>
    <row r="4" spans="1:8" x14ac:dyDescent="0.25">
      <c r="A4" s="59" t="s">
        <v>18</v>
      </c>
      <c r="B4" s="238"/>
      <c r="C4" s="240"/>
      <c r="D4" s="60" t="s">
        <v>417</v>
      </c>
      <c r="E4" s="61">
        <v>21960</v>
      </c>
      <c r="F4" s="59">
        <v>5670.56</v>
      </c>
      <c r="G4" s="62">
        <v>0.75</v>
      </c>
      <c r="H4" s="58">
        <v>4252.92</v>
      </c>
    </row>
    <row r="5" spans="1:8" x14ac:dyDescent="0.25">
      <c r="A5" s="59" t="s">
        <v>19</v>
      </c>
      <c r="B5" s="238"/>
      <c r="C5" s="240"/>
      <c r="D5" s="60" t="s">
        <v>418</v>
      </c>
      <c r="E5" s="63">
        <v>11224</v>
      </c>
      <c r="F5" s="63">
        <v>7198</v>
      </c>
      <c r="G5" s="62">
        <v>0.75</v>
      </c>
      <c r="H5" s="58">
        <v>4650</v>
      </c>
    </row>
    <row r="6" spans="1:8" x14ac:dyDescent="0.25">
      <c r="A6" s="59" t="s">
        <v>20</v>
      </c>
      <c r="B6" s="238"/>
      <c r="C6" s="240"/>
      <c r="D6" s="60" t="s">
        <v>419</v>
      </c>
      <c r="E6" s="63">
        <v>19050</v>
      </c>
      <c r="F6" s="63">
        <v>9064</v>
      </c>
      <c r="G6" s="64">
        <v>0.83450000000000002</v>
      </c>
      <c r="H6" s="58">
        <v>7564</v>
      </c>
    </row>
    <row r="7" spans="1:8" x14ac:dyDescent="0.25">
      <c r="A7" s="59" t="s">
        <v>21</v>
      </c>
      <c r="B7" s="238"/>
      <c r="C7" s="240"/>
      <c r="D7" s="60" t="s">
        <v>22</v>
      </c>
      <c r="E7" s="63">
        <v>6301.91</v>
      </c>
      <c r="F7" s="63">
        <v>6301.91</v>
      </c>
      <c r="G7" s="62">
        <v>0.75</v>
      </c>
      <c r="H7" s="58">
        <v>4726.43</v>
      </c>
    </row>
    <row r="8" spans="1:8" x14ac:dyDescent="0.25">
      <c r="A8" s="65" t="s">
        <v>420</v>
      </c>
      <c r="B8" s="66"/>
      <c r="C8" s="67"/>
      <c r="D8" s="65"/>
      <c r="E8" s="68">
        <v>55946.76</v>
      </c>
      <c r="F8" s="69"/>
      <c r="G8" s="70"/>
      <c r="H8" s="71">
        <v>35433.42</v>
      </c>
    </row>
    <row r="9" spans="1:8" ht="89.25" x14ac:dyDescent="0.25">
      <c r="A9" s="72" t="s">
        <v>23</v>
      </c>
      <c r="B9" s="241" t="s">
        <v>16</v>
      </c>
      <c r="C9" s="243">
        <v>27257.45</v>
      </c>
      <c r="D9" s="73" t="s">
        <v>421</v>
      </c>
      <c r="E9" s="74">
        <v>17543.599999999999</v>
      </c>
      <c r="F9" s="74">
        <v>17543.599999999999</v>
      </c>
      <c r="G9" s="75">
        <v>13157.7</v>
      </c>
      <c r="H9" s="76">
        <v>2413.89</v>
      </c>
    </row>
    <row r="10" spans="1:8" x14ac:dyDescent="0.25">
      <c r="A10" s="73" t="s">
        <v>24</v>
      </c>
      <c r="B10" s="242"/>
      <c r="C10" s="240"/>
      <c r="D10" s="73" t="s">
        <v>422</v>
      </c>
      <c r="E10" s="74">
        <v>88559.8</v>
      </c>
      <c r="F10" s="74">
        <v>88559.8</v>
      </c>
      <c r="G10" s="75">
        <v>66419.850000000006</v>
      </c>
      <c r="H10" s="76">
        <v>12185.28</v>
      </c>
    </row>
    <row r="11" spans="1:8" ht="38.25" x14ac:dyDescent="0.25">
      <c r="A11" s="73" t="s">
        <v>423</v>
      </c>
      <c r="B11" s="242"/>
      <c r="C11" s="240"/>
      <c r="D11" s="73" t="s">
        <v>424</v>
      </c>
      <c r="E11" s="74">
        <v>36700</v>
      </c>
      <c r="F11" s="74">
        <v>36700</v>
      </c>
      <c r="G11" s="75">
        <v>27525</v>
      </c>
      <c r="H11" s="76">
        <v>5049.6899999999996</v>
      </c>
    </row>
    <row r="12" spans="1:8" ht="38.25" x14ac:dyDescent="0.25">
      <c r="A12" s="77" t="s">
        <v>425</v>
      </c>
      <c r="B12" s="242"/>
      <c r="C12" s="240"/>
      <c r="D12" s="77" t="s">
        <v>426</v>
      </c>
      <c r="E12" s="74">
        <v>24500</v>
      </c>
      <c r="F12" s="74">
        <v>24500</v>
      </c>
      <c r="G12" s="75">
        <v>18375</v>
      </c>
      <c r="H12" s="76">
        <v>3371.05</v>
      </c>
    </row>
    <row r="13" spans="1:8" ht="51" x14ac:dyDescent="0.25">
      <c r="A13" s="73" t="s">
        <v>427</v>
      </c>
      <c r="B13" s="242"/>
      <c r="C13" s="240"/>
      <c r="D13" s="73" t="s">
        <v>428</v>
      </c>
      <c r="E13" s="74">
        <v>19300</v>
      </c>
      <c r="F13" s="74">
        <v>19300</v>
      </c>
      <c r="G13" s="75">
        <v>14475</v>
      </c>
      <c r="H13" s="76">
        <v>2655.56</v>
      </c>
    </row>
    <row r="14" spans="1:8" ht="63.75" x14ac:dyDescent="0.25">
      <c r="A14" s="73" t="s">
        <v>429</v>
      </c>
      <c r="B14" s="242"/>
      <c r="C14" s="240"/>
      <c r="D14" s="73" t="s">
        <v>430</v>
      </c>
      <c r="E14" s="74">
        <v>4670.45</v>
      </c>
      <c r="F14" s="74">
        <v>4670.45</v>
      </c>
      <c r="G14" s="75">
        <v>3502.84</v>
      </c>
      <c r="H14" s="76">
        <v>642.63</v>
      </c>
    </row>
    <row r="15" spans="1:8" ht="51" x14ac:dyDescent="0.25">
      <c r="A15" s="73" t="s">
        <v>431</v>
      </c>
      <c r="B15" s="242"/>
      <c r="C15" s="242"/>
      <c r="D15" s="73" t="s">
        <v>432</v>
      </c>
      <c r="E15" s="74">
        <v>5819.4</v>
      </c>
      <c r="F15" s="74">
        <v>5819.4</v>
      </c>
      <c r="G15" s="75">
        <v>4364.55</v>
      </c>
      <c r="H15" s="76">
        <v>800.71</v>
      </c>
    </row>
    <row r="16" spans="1:8" x14ac:dyDescent="0.25">
      <c r="A16" s="78" t="s">
        <v>433</v>
      </c>
      <c r="B16" s="242"/>
      <c r="C16" s="242"/>
      <c r="D16" s="79"/>
      <c r="E16" s="74"/>
      <c r="F16" s="80"/>
      <c r="G16" s="75"/>
      <c r="H16" s="76">
        <v>27118.81</v>
      </c>
    </row>
    <row r="17" spans="1:8" ht="25.5" x14ac:dyDescent="0.25">
      <c r="A17" s="81" t="s">
        <v>434</v>
      </c>
      <c r="B17" s="244" t="s">
        <v>60</v>
      </c>
      <c r="C17" s="240">
        <v>52540.95</v>
      </c>
      <c r="D17" s="82" t="s">
        <v>435</v>
      </c>
      <c r="E17" s="83">
        <v>29480.31</v>
      </c>
      <c r="F17" s="84">
        <v>0</v>
      </c>
      <c r="G17" s="62">
        <v>0.75</v>
      </c>
      <c r="H17" s="85">
        <v>22110.232500000002</v>
      </c>
    </row>
    <row r="18" spans="1:8" ht="25.5" x14ac:dyDescent="0.25">
      <c r="A18" s="86" t="s">
        <v>436</v>
      </c>
      <c r="B18" s="244"/>
      <c r="C18" s="240"/>
      <c r="D18" s="82" t="s">
        <v>437</v>
      </c>
      <c r="E18" s="83">
        <v>7105.62</v>
      </c>
      <c r="F18" s="84">
        <v>0</v>
      </c>
      <c r="G18" s="62">
        <v>0.75</v>
      </c>
      <c r="H18" s="85">
        <v>5329.2150000000001</v>
      </c>
    </row>
    <row r="19" spans="1:8" ht="25.5" x14ac:dyDescent="0.25">
      <c r="A19" s="86" t="s">
        <v>438</v>
      </c>
      <c r="B19" s="244"/>
      <c r="C19" s="240"/>
      <c r="D19" s="82" t="s">
        <v>439</v>
      </c>
      <c r="E19" s="83">
        <v>10004</v>
      </c>
      <c r="F19" s="84">
        <v>0</v>
      </c>
      <c r="G19" s="62">
        <v>0.75</v>
      </c>
      <c r="H19" s="85">
        <v>7503</v>
      </c>
    </row>
    <row r="20" spans="1:8" x14ac:dyDescent="0.25">
      <c r="A20" s="86" t="s">
        <v>440</v>
      </c>
      <c r="B20" s="244"/>
      <c r="C20" s="240"/>
      <c r="D20" s="82" t="s">
        <v>441</v>
      </c>
      <c r="E20" s="87">
        <v>18910</v>
      </c>
      <c r="F20" s="84">
        <v>0</v>
      </c>
      <c r="G20" s="62">
        <v>0.75</v>
      </c>
      <c r="H20" s="85">
        <v>14182.5</v>
      </c>
    </row>
    <row r="21" spans="1:8" ht="25.5" x14ac:dyDescent="0.25">
      <c r="A21" s="86" t="s">
        <v>442</v>
      </c>
      <c r="B21" s="244"/>
      <c r="C21" s="240"/>
      <c r="D21" s="82" t="s">
        <v>443</v>
      </c>
      <c r="E21" s="87">
        <v>7320</v>
      </c>
      <c r="F21" s="84">
        <v>0</v>
      </c>
      <c r="G21" s="62">
        <v>0.75</v>
      </c>
      <c r="H21" s="85">
        <v>5490</v>
      </c>
    </row>
    <row r="22" spans="1:8" x14ac:dyDescent="0.25">
      <c r="A22" s="88" t="s">
        <v>444</v>
      </c>
      <c r="B22" s="245"/>
      <c r="C22" s="89"/>
      <c r="D22" s="90"/>
      <c r="E22" s="91"/>
      <c r="F22" s="91"/>
      <c r="G22" s="91"/>
      <c r="H22" s="92">
        <v>54614.947500000002</v>
      </c>
    </row>
    <row r="23" spans="1:8" ht="38.25" x14ac:dyDescent="0.25">
      <c r="A23" s="93" t="s">
        <v>25</v>
      </c>
      <c r="B23" s="246" t="s">
        <v>61</v>
      </c>
      <c r="C23" s="247">
        <v>89108.71</v>
      </c>
      <c r="D23" s="94" t="s">
        <v>445</v>
      </c>
      <c r="E23" s="95">
        <v>7856.6</v>
      </c>
      <c r="F23" s="96">
        <v>7856.6</v>
      </c>
      <c r="G23" s="97">
        <v>75</v>
      </c>
      <c r="H23" s="98">
        <v>5892.45</v>
      </c>
    </row>
    <row r="24" spans="1:8" ht="25.5" x14ac:dyDescent="0.25">
      <c r="A24" s="93" t="s">
        <v>26</v>
      </c>
      <c r="B24" s="246"/>
      <c r="C24" s="247"/>
      <c r="D24" s="94" t="s">
        <v>446</v>
      </c>
      <c r="E24" s="95">
        <v>7000</v>
      </c>
      <c r="F24" s="99">
        <v>7000</v>
      </c>
      <c r="G24" s="97">
        <v>75</v>
      </c>
      <c r="H24" s="98">
        <v>5250</v>
      </c>
    </row>
    <row r="25" spans="1:8" ht="38.25" x14ac:dyDescent="0.25">
      <c r="A25" s="93" t="s">
        <v>27</v>
      </c>
      <c r="B25" s="246"/>
      <c r="C25" s="247"/>
      <c r="D25" s="100" t="s">
        <v>447</v>
      </c>
      <c r="E25" s="95">
        <v>10370</v>
      </c>
      <c r="F25" s="99">
        <v>7849.97</v>
      </c>
      <c r="G25" s="97">
        <v>75</v>
      </c>
      <c r="H25" s="98">
        <v>5887.4775</v>
      </c>
    </row>
    <row r="26" spans="1:8" ht="63.75" x14ac:dyDescent="0.25">
      <c r="A26" s="93" t="s">
        <v>28</v>
      </c>
      <c r="B26" s="246"/>
      <c r="C26" s="247"/>
      <c r="D26" s="100" t="s">
        <v>448</v>
      </c>
      <c r="E26" s="95">
        <v>6527</v>
      </c>
      <c r="F26" s="96">
        <v>6527</v>
      </c>
      <c r="G26" s="97">
        <v>75</v>
      </c>
      <c r="H26" s="98">
        <v>4895.25</v>
      </c>
    </row>
    <row r="27" spans="1:8" ht="25.5" x14ac:dyDescent="0.25">
      <c r="A27" s="101" t="s">
        <v>29</v>
      </c>
      <c r="B27" s="246"/>
      <c r="C27" s="247"/>
      <c r="D27" s="100" t="s">
        <v>449</v>
      </c>
      <c r="E27" s="95">
        <v>8000</v>
      </c>
      <c r="F27" s="96">
        <v>8000</v>
      </c>
      <c r="G27" s="97">
        <v>75</v>
      </c>
      <c r="H27" s="98">
        <v>6000</v>
      </c>
    </row>
    <row r="28" spans="1:8" ht="38.25" x14ac:dyDescent="0.25">
      <c r="A28" s="93" t="s">
        <v>30</v>
      </c>
      <c r="B28" s="246"/>
      <c r="C28" s="247"/>
      <c r="D28" s="100" t="s">
        <v>450</v>
      </c>
      <c r="E28" s="95">
        <v>9832</v>
      </c>
      <c r="F28" s="96">
        <v>7270</v>
      </c>
      <c r="G28" s="97">
        <v>75</v>
      </c>
      <c r="H28" s="98">
        <v>5452.5</v>
      </c>
    </row>
    <row r="29" spans="1:8" ht="25.5" x14ac:dyDescent="0.25">
      <c r="A29" s="93" t="s">
        <v>31</v>
      </c>
      <c r="B29" s="246"/>
      <c r="C29" s="247"/>
      <c r="D29" s="100" t="s">
        <v>451</v>
      </c>
      <c r="E29" s="95">
        <v>3390.38</v>
      </c>
      <c r="F29" s="96">
        <v>3390</v>
      </c>
      <c r="G29" s="97">
        <v>75</v>
      </c>
      <c r="H29" s="98">
        <v>2542.5</v>
      </c>
    </row>
    <row r="30" spans="1:8" ht="25.5" x14ac:dyDescent="0.25">
      <c r="A30" s="93" t="s">
        <v>32</v>
      </c>
      <c r="B30" s="246"/>
      <c r="C30" s="247"/>
      <c r="D30" s="102" t="s">
        <v>452</v>
      </c>
      <c r="E30" s="103">
        <v>6897.28</v>
      </c>
      <c r="F30" s="103">
        <v>3448.64</v>
      </c>
      <c r="G30" s="97">
        <v>75</v>
      </c>
      <c r="H30" s="98">
        <v>2586.48</v>
      </c>
    </row>
    <row r="31" spans="1:8" x14ac:dyDescent="0.25">
      <c r="A31" s="93" t="s">
        <v>33</v>
      </c>
      <c r="B31" s="246"/>
      <c r="C31" s="247"/>
      <c r="D31" s="104" t="s">
        <v>453</v>
      </c>
      <c r="E31" s="95">
        <v>9723.2999999999993</v>
      </c>
      <c r="F31" s="96">
        <v>9723.2999999999993</v>
      </c>
      <c r="G31" s="97">
        <v>75</v>
      </c>
      <c r="H31" s="98">
        <v>7292.4750000000004</v>
      </c>
    </row>
    <row r="32" spans="1:8" ht="25.5" x14ac:dyDescent="0.25">
      <c r="A32" s="93" t="s">
        <v>34</v>
      </c>
      <c r="B32" s="246"/>
      <c r="C32" s="247"/>
      <c r="D32" s="104" t="s">
        <v>454</v>
      </c>
      <c r="E32" s="95">
        <v>6466</v>
      </c>
      <c r="F32" s="96">
        <v>6466</v>
      </c>
      <c r="G32" s="97">
        <v>75</v>
      </c>
      <c r="H32" s="98">
        <v>4849.5</v>
      </c>
    </row>
    <row r="33" spans="1:8" ht="102" x14ac:dyDescent="0.25">
      <c r="A33" s="93" t="s">
        <v>35</v>
      </c>
      <c r="B33" s="246"/>
      <c r="C33" s="247"/>
      <c r="D33" s="104" t="s">
        <v>455</v>
      </c>
      <c r="E33" s="95">
        <v>7230</v>
      </c>
      <c r="F33" s="96">
        <v>7230</v>
      </c>
      <c r="G33" s="97">
        <v>75</v>
      </c>
      <c r="H33" s="98">
        <v>5422.5</v>
      </c>
    </row>
    <row r="34" spans="1:8" ht="25.5" x14ac:dyDescent="0.25">
      <c r="A34" s="93" t="s">
        <v>36</v>
      </c>
      <c r="B34" s="246"/>
      <c r="C34" s="247"/>
      <c r="D34" s="100" t="s">
        <v>456</v>
      </c>
      <c r="E34" s="95">
        <v>5985</v>
      </c>
      <c r="F34" s="96">
        <v>5985</v>
      </c>
      <c r="G34" s="97">
        <v>75</v>
      </c>
      <c r="H34" s="98">
        <v>4488.75</v>
      </c>
    </row>
    <row r="35" spans="1:8" ht="38.25" x14ac:dyDescent="0.25">
      <c r="A35" s="93" t="s">
        <v>37</v>
      </c>
      <c r="B35" s="246"/>
      <c r="C35" s="247"/>
      <c r="D35" s="104" t="s">
        <v>457</v>
      </c>
      <c r="E35" s="95">
        <v>14169.08</v>
      </c>
      <c r="F35" s="96">
        <v>7930</v>
      </c>
      <c r="G35" s="97">
        <v>75</v>
      </c>
      <c r="H35" s="98">
        <v>5947.5</v>
      </c>
    </row>
    <row r="36" spans="1:8" ht="25.5" x14ac:dyDescent="0.25">
      <c r="A36" s="93" t="s">
        <v>38</v>
      </c>
      <c r="B36" s="246"/>
      <c r="C36" s="247"/>
      <c r="D36" s="104" t="s">
        <v>458</v>
      </c>
      <c r="E36" s="95">
        <v>8784</v>
      </c>
      <c r="F36" s="96">
        <v>8784</v>
      </c>
      <c r="G36" s="97">
        <v>75</v>
      </c>
      <c r="H36" s="98">
        <v>6588</v>
      </c>
    </row>
    <row r="37" spans="1:8" ht="89.25" x14ac:dyDescent="0.25">
      <c r="A37" s="93" t="s">
        <v>39</v>
      </c>
      <c r="B37" s="246"/>
      <c r="C37" s="247"/>
      <c r="D37" s="104" t="s">
        <v>459</v>
      </c>
      <c r="E37" s="95">
        <v>16650.009999999998</v>
      </c>
      <c r="F37" s="96">
        <v>7900.01</v>
      </c>
      <c r="G37" s="97">
        <v>75</v>
      </c>
      <c r="H37" s="98">
        <v>5925.0074999999997</v>
      </c>
    </row>
    <row r="38" spans="1:8" ht="25.5" x14ac:dyDescent="0.25">
      <c r="A38" s="93" t="s">
        <v>40</v>
      </c>
      <c r="B38" s="246"/>
      <c r="C38" s="247"/>
      <c r="D38" s="94" t="s">
        <v>460</v>
      </c>
      <c r="E38" s="95">
        <v>7000.85</v>
      </c>
      <c r="F38" s="96">
        <v>7000.85</v>
      </c>
      <c r="G38" s="97">
        <v>75</v>
      </c>
      <c r="H38" s="98">
        <v>5250.6374999999998</v>
      </c>
    </row>
    <row r="39" spans="1:8" ht="25.5" x14ac:dyDescent="0.25">
      <c r="A39" s="93" t="s">
        <v>41</v>
      </c>
      <c r="B39" s="246"/>
      <c r="C39" s="247"/>
      <c r="D39" s="105" t="s">
        <v>461</v>
      </c>
      <c r="E39" s="106">
        <v>8000</v>
      </c>
      <c r="F39" s="96">
        <v>8000</v>
      </c>
      <c r="G39" s="97">
        <v>75</v>
      </c>
      <c r="H39" s="98">
        <v>6000</v>
      </c>
    </row>
    <row r="40" spans="1:8" x14ac:dyDescent="0.25">
      <c r="A40" s="107"/>
      <c r="B40" s="107"/>
      <c r="C40" s="108"/>
      <c r="D40" s="109"/>
      <c r="E40" s="107"/>
      <c r="F40" s="107"/>
      <c r="G40" s="107"/>
      <c r="H40" s="85">
        <v>90271.027500000011</v>
      </c>
    </row>
    <row r="41" spans="1:8" ht="25.5" x14ac:dyDescent="0.25">
      <c r="A41" s="110" t="s">
        <v>462</v>
      </c>
      <c r="B41" s="248" t="s">
        <v>463</v>
      </c>
      <c r="C41" s="249">
        <v>93449.83</v>
      </c>
      <c r="D41" s="111" t="s">
        <v>464</v>
      </c>
      <c r="E41" s="112">
        <v>118118</v>
      </c>
      <c r="F41" s="112">
        <v>25083.313333333317</v>
      </c>
      <c r="G41" s="113">
        <v>0.75</v>
      </c>
      <c r="H41" s="114">
        <v>18812.484999999986</v>
      </c>
    </row>
    <row r="42" spans="1:8" ht="38.25" x14ac:dyDescent="0.25">
      <c r="A42" s="110" t="s">
        <v>465</v>
      </c>
      <c r="B42" s="242"/>
      <c r="C42" s="249"/>
      <c r="D42" s="111" t="s">
        <v>466</v>
      </c>
      <c r="E42" s="112">
        <v>42638.86</v>
      </c>
      <c r="F42" s="112">
        <v>42638.86</v>
      </c>
      <c r="G42" s="113">
        <v>0.75</v>
      </c>
      <c r="H42" s="114">
        <v>31979.145</v>
      </c>
    </row>
    <row r="43" spans="1:8" ht="63.75" x14ac:dyDescent="0.25">
      <c r="A43" s="110" t="s">
        <v>467</v>
      </c>
      <c r="B43" s="242"/>
      <c r="C43" s="249"/>
      <c r="D43" s="111" t="s">
        <v>468</v>
      </c>
      <c r="E43" s="112">
        <v>45983</v>
      </c>
      <c r="F43" s="112">
        <v>45983</v>
      </c>
      <c r="G43" s="113">
        <v>0.75</v>
      </c>
      <c r="H43" s="114">
        <v>34487.25</v>
      </c>
    </row>
    <row r="44" spans="1:8" ht="25.5" x14ac:dyDescent="0.25">
      <c r="A44" s="110" t="s">
        <v>469</v>
      </c>
      <c r="B44" s="242"/>
      <c r="C44" s="249"/>
      <c r="D44" s="111" t="s">
        <v>470</v>
      </c>
      <c r="E44" s="112">
        <v>10894.6</v>
      </c>
      <c r="F44" s="112">
        <v>10894.6</v>
      </c>
      <c r="G44" s="113">
        <v>0.75</v>
      </c>
      <c r="H44" s="114">
        <v>8170.9500000000007</v>
      </c>
    </row>
    <row r="45" spans="1:8" x14ac:dyDescent="0.25">
      <c r="A45" s="115"/>
      <c r="B45" s="242"/>
      <c r="C45" s="116"/>
      <c r="D45" s="117" t="s">
        <v>471</v>
      </c>
      <c r="E45" s="117"/>
      <c r="F45" s="117">
        <v>124599.77333333332</v>
      </c>
      <c r="G45" s="117"/>
      <c r="H45" s="114">
        <v>93449.829999999987</v>
      </c>
    </row>
    <row r="46" spans="1:8" ht="15.75" thickBot="1" x14ac:dyDescent="0.3">
      <c r="A46" s="118" t="s">
        <v>42</v>
      </c>
      <c r="B46" s="250" t="s">
        <v>472</v>
      </c>
      <c r="C46" s="252">
        <v>29225.34</v>
      </c>
      <c r="D46" s="119" t="s">
        <v>473</v>
      </c>
      <c r="E46" s="120">
        <v>12896.86</v>
      </c>
      <c r="F46" s="121">
        <v>7441.99</v>
      </c>
      <c r="G46" s="122"/>
      <c r="H46" s="120">
        <v>7069.89</v>
      </c>
    </row>
    <row r="47" spans="1:8" ht="15.75" thickBot="1" x14ac:dyDescent="0.3">
      <c r="A47" s="123" t="s">
        <v>43</v>
      </c>
      <c r="B47" s="251"/>
      <c r="C47" s="240"/>
      <c r="D47" s="119" t="s">
        <v>473</v>
      </c>
      <c r="E47" s="120">
        <v>9888</v>
      </c>
      <c r="F47" s="84"/>
      <c r="G47" s="84"/>
      <c r="H47" s="120">
        <v>9393.6</v>
      </c>
    </row>
    <row r="48" spans="1:8" ht="15.75" thickBot="1" x14ac:dyDescent="0.3">
      <c r="A48" s="123" t="s">
        <v>44</v>
      </c>
      <c r="B48" s="251"/>
      <c r="C48" s="240"/>
      <c r="D48" s="119" t="s">
        <v>474</v>
      </c>
      <c r="E48" s="120">
        <v>8000</v>
      </c>
      <c r="F48" s="84"/>
      <c r="G48" s="84"/>
      <c r="H48" s="120">
        <v>6000</v>
      </c>
    </row>
    <row r="49" spans="1:8" ht="15.75" thickBot="1" x14ac:dyDescent="0.3">
      <c r="A49" s="123" t="s">
        <v>45</v>
      </c>
      <c r="B49" s="251"/>
      <c r="C49" s="240"/>
      <c r="D49" s="119" t="s">
        <v>473</v>
      </c>
      <c r="E49" s="120">
        <v>5917</v>
      </c>
      <c r="F49" s="84"/>
      <c r="G49" s="84"/>
      <c r="H49" s="120">
        <v>5325.3</v>
      </c>
    </row>
    <row r="50" spans="1:8" x14ac:dyDescent="0.25">
      <c r="A50" s="124" t="s">
        <v>475</v>
      </c>
      <c r="B50" s="251"/>
      <c r="C50" s="240"/>
      <c r="D50" s="125"/>
      <c r="E50" s="124"/>
      <c r="F50" s="124"/>
      <c r="G50" s="124"/>
      <c r="H50" s="85">
        <v>27788.79</v>
      </c>
    </row>
    <row r="51" spans="1:8" x14ac:dyDescent="0.25">
      <c r="A51" s="126" t="s">
        <v>46</v>
      </c>
      <c r="B51" s="253" t="s">
        <v>64</v>
      </c>
      <c r="C51" s="254">
        <v>97277.81</v>
      </c>
      <c r="D51" s="126" t="s">
        <v>476</v>
      </c>
      <c r="E51" s="127">
        <v>7076</v>
      </c>
      <c r="F51" s="84"/>
      <c r="G51" s="128">
        <v>0.75</v>
      </c>
      <c r="H51" s="85">
        <v>5307</v>
      </c>
    </row>
    <row r="52" spans="1:8" ht="39" x14ac:dyDescent="0.25">
      <c r="A52" s="126" t="s">
        <v>47</v>
      </c>
      <c r="B52" s="253"/>
      <c r="C52" s="254"/>
      <c r="D52" s="126" t="s">
        <v>477</v>
      </c>
      <c r="E52" s="127">
        <v>16592</v>
      </c>
      <c r="F52" s="84"/>
      <c r="G52" s="128">
        <v>0.75</v>
      </c>
      <c r="H52" s="85">
        <v>12444</v>
      </c>
    </row>
    <row r="53" spans="1:8" ht="26.25" x14ac:dyDescent="0.25">
      <c r="A53" s="126" t="s">
        <v>48</v>
      </c>
      <c r="B53" s="253"/>
      <c r="C53" s="254"/>
      <c r="D53" s="126" t="s">
        <v>478</v>
      </c>
      <c r="E53" s="127">
        <v>31200</v>
      </c>
      <c r="F53" s="84"/>
      <c r="G53" s="128">
        <v>0.75</v>
      </c>
      <c r="H53" s="85">
        <v>23400</v>
      </c>
    </row>
    <row r="54" spans="1:8" ht="26.25" x14ac:dyDescent="0.25">
      <c r="A54" s="126" t="s">
        <v>49</v>
      </c>
      <c r="B54" s="253"/>
      <c r="C54" s="254"/>
      <c r="D54" s="126" t="s">
        <v>479</v>
      </c>
      <c r="E54" s="127">
        <v>12810</v>
      </c>
      <c r="F54" s="84"/>
      <c r="G54" s="128">
        <v>0.75</v>
      </c>
      <c r="H54" s="85">
        <v>9607.5</v>
      </c>
    </row>
    <row r="55" spans="1:8" x14ac:dyDescent="0.25">
      <c r="A55" s="126" t="s">
        <v>50</v>
      </c>
      <c r="B55" s="253"/>
      <c r="C55" s="254"/>
      <c r="D55" s="126" t="s">
        <v>480</v>
      </c>
      <c r="E55" s="127">
        <v>5612</v>
      </c>
      <c r="F55" s="84"/>
      <c r="G55" s="128">
        <v>0.75</v>
      </c>
      <c r="H55" s="85">
        <v>4209</v>
      </c>
    </row>
    <row r="56" spans="1:8" ht="39" x14ac:dyDescent="0.25">
      <c r="A56" s="126" t="s">
        <v>51</v>
      </c>
      <c r="B56" s="253"/>
      <c r="C56" s="254"/>
      <c r="D56" s="126" t="s">
        <v>481</v>
      </c>
      <c r="E56" s="127">
        <v>17568</v>
      </c>
      <c r="F56" s="84"/>
      <c r="G56" s="128">
        <v>0.75</v>
      </c>
      <c r="H56" s="85">
        <v>13176</v>
      </c>
    </row>
    <row r="57" spans="1:8" x14ac:dyDescent="0.25">
      <c r="A57" s="126" t="s">
        <v>52</v>
      </c>
      <c r="B57" s="253"/>
      <c r="C57" s="254"/>
      <c r="D57" s="126" t="s">
        <v>482</v>
      </c>
      <c r="E57" s="127">
        <v>40857.800000000003</v>
      </c>
      <c r="F57" s="84"/>
      <c r="G57" s="128">
        <v>0.75</v>
      </c>
      <c r="H57" s="85">
        <v>30643.350000000002</v>
      </c>
    </row>
    <row r="58" spans="1:8" x14ac:dyDescent="0.25">
      <c r="A58" s="129" t="s">
        <v>483</v>
      </c>
      <c r="B58" s="253"/>
      <c r="C58" s="254"/>
      <c r="D58" s="130"/>
      <c r="E58" s="129"/>
      <c r="F58" s="129"/>
      <c r="G58" s="129"/>
      <c r="H58" s="85">
        <v>98786.85</v>
      </c>
    </row>
    <row r="59" spans="1:8" x14ac:dyDescent="0.25">
      <c r="A59" s="84" t="s">
        <v>53</v>
      </c>
      <c r="B59" s="255" t="s">
        <v>65</v>
      </c>
      <c r="C59" s="240">
        <v>27606.44</v>
      </c>
      <c r="D59" s="126" t="s">
        <v>484</v>
      </c>
      <c r="E59" s="131">
        <v>31232</v>
      </c>
      <c r="F59" s="84">
        <v>18413.46</v>
      </c>
      <c r="G59" s="132">
        <v>0.74965999999999999</v>
      </c>
      <c r="H59" s="133">
        <v>13803.834423599999</v>
      </c>
    </row>
    <row r="60" spans="1:8" ht="26.25" x14ac:dyDescent="0.25">
      <c r="A60" s="84" t="s">
        <v>54</v>
      </c>
      <c r="B60" s="255"/>
      <c r="C60" s="240"/>
      <c r="D60" s="126" t="s">
        <v>485</v>
      </c>
      <c r="E60" s="131">
        <v>14529.22</v>
      </c>
      <c r="F60" s="84"/>
      <c r="G60" s="128">
        <v>0.95</v>
      </c>
      <c r="H60" s="85">
        <v>13802.758999999998</v>
      </c>
    </row>
    <row r="61" spans="1:8" x14ac:dyDescent="0.25">
      <c r="A61" s="134" t="s">
        <v>486</v>
      </c>
      <c r="B61" s="255"/>
      <c r="C61" s="240"/>
      <c r="D61" s="135"/>
      <c r="E61" s="136"/>
      <c r="F61" s="134"/>
      <c r="G61" s="134"/>
      <c r="H61" s="137">
        <v>27606.593423599996</v>
      </c>
    </row>
    <row r="62" spans="1:8" ht="25.5" x14ac:dyDescent="0.25">
      <c r="A62" s="138" t="s">
        <v>55</v>
      </c>
      <c r="B62" s="256" t="s">
        <v>66</v>
      </c>
      <c r="C62" s="139"/>
      <c r="D62" s="140" t="s">
        <v>487</v>
      </c>
      <c r="E62" s="127">
        <v>84790</v>
      </c>
      <c r="F62" s="127"/>
      <c r="G62" s="141">
        <v>63592.5</v>
      </c>
      <c r="H62" s="142">
        <v>63592.5</v>
      </c>
    </row>
    <row r="63" spans="1:8" x14ac:dyDescent="0.25">
      <c r="A63" s="143" t="s">
        <v>488</v>
      </c>
      <c r="B63" s="257"/>
      <c r="C63" s="259">
        <v>153761.57999999999</v>
      </c>
      <c r="D63" s="140" t="s">
        <v>489</v>
      </c>
      <c r="E63" s="127">
        <v>80678.600000000006</v>
      </c>
      <c r="F63" s="127">
        <v>49446.6</v>
      </c>
      <c r="G63" s="141">
        <v>0.75</v>
      </c>
      <c r="H63" s="144">
        <v>37084.949999999997</v>
      </c>
    </row>
    <row r="64" spans="1:8" x14ac:dyDescent="0.25">
      <c r="A64" s="143" t="s">
        <v>56</v>
      </c>
      <c r="B64" s="257"/>
      <c r="C64" s="259"/>
      <c r="D64" s="140" t="s">
        <v>490</v>
      </c>
      <c r="E64" s="127">
        <v>31720</v>
      </c>
      <c r="F64" s="127"/>
      <c r="G64" s="141">
        <v>0.75</v>
      </c>
      <c r="H64" s="144">
        <v>23790</v>
      </c>
    </row>
    <row r="65" spans="1:8" x14ac:dyDescent="0.25">
      <c r="A65" s="140" t="s">
        <v>57</v>
      </c>
      <c r="B65" s="257"/>
      <c r="C65" s="259"/>
      <c r="D65" s="140" t="s">
        <v>491</v>
      </c>
      <c r="E65" s="127">
        <v>34282</v>
      </c>
      <c r="F65" s="127"/>
      <c r="G65" s="141">
        <v>0.75</v>
      </c>
      <c r="H65" s="144">
        <v>25711.5</v>
      </c>
    </row>
    <row r="66" spans="1:8" ht="25.5" x14ac:dyDescent="0.25">
      <c r="A66" s="140" t="s">
        <v>58</v>
      </c>
      <c r="B66" s="257"/>
      <c r="C66" s="259"/>
      <c r="D66" s="140" t="s">
        <v>492</v>
      </c>
      <c r="E66" s="127">
        <v>8035.28</v>
      </c>
      <c r="F66" s="127">
        <v>4904.3999999999996</v>
      </c>
      <c r="G66" s="141">
        <v>3678.2999999999997</v>
      </c>
      <c r="H66" s="142">
        <v>3678.2999999999997</v>
      </c>
    </row>
    <row r="67" spans="1:8" x14ac:dyDescent="0.25">
      <c r="A67" s="145"/>
      <c r="B67" s="258"/>
      <c r="C67" s="259"/>
      <c r="D67" s="145"/>
      <c r="E67" s="146"/>
      <c r="F67" s="146"/>
      <c r="G67" s="147"/>
      <c r="H67" s="148">
        <v>153857.25</v>
      </c>
    </row>
    <row r="68" spans="1:8" x14ac:dyDescent="0.25">
      <c r="A68" s="73" t="s">
        <v>493</v>
      </c>
      <c r="B68" s="260" t="s">
        <v>67</v>
      </c>
      <c r="C68" s="239">
        <v>35787.69</v>
      </c>
      <c r="D68" s="59" t="s">
        <v>494</v>
      </c>
      <c r="E68" s="149">
        <v>3635</v>
      </c>
      <c r="F68" s="149"/>
      <c r="G68" s="52">
        <v>0.75</v>
      </c>
      <c r="H68" s="58">
        <v>2726.25</v>
      </c>
    </row>
    <row r="69" spans="1:8" ht="63.75" x14ac:dyDescent="0.25">
      <c r="A69" s="73" t="s">
        <v>495</v>
      </c>
      <c r="B69" s="260"/>
      <c r="C69" s="239"/>
      <c r="D69" s="59" t="s">
        <v>496</v>
      </c>
      <c r="E69" s="149">
        <v>4091.82</v>
      </c>
      <c r="F69" s="149">
        <v>860.13</v>
      </c>
      <c r="G69" s="52" t="s">
        <v>497</v>
      </c>
      <c r="H69" s="150">
        <v>645.09749999999997</v>
      </c>
    </row>
    <row r="70" spans="1:8" x14ac:dyDescent="0.25">
      <c r="A70" s="73" t="s">
        <v>498</v>
      </c>
      <c r="B70" s="260"/>
      <c r="C70" s="239"/>
      <c r="D70" s="59" t="s">
        <v>499</v>
      </c>
      <c r="E70" s="149">
        <v>4128.18</v>
      </c>
      <c r="F70" s="149"/>
      <c r="G70" s="52" t="s">
        <v>497</v>
      </c>
      <c r="H70" s="150">
        <v>3096.14</v>
      </c>
    </row>
    <row r="71" spans="1:8" ht="25.5" x14ac:dyDescent="0.25">
      <c r="A71" s="73" t="s">
        <v>500</v>
      </c>
      <c r="B71" s="260"/>
      <c r="C71" s="239"/>
      <c r="D71" s="59" t="s">
        <v>501</v>
      </c>
      <c r="E71" s="149">
        <v>8235</v>
      </c>
      <c r="F71" s="149"/>
      <c r="G71" s="52" t="s">
        <v>497</v>
      </c>
      <c r="H71" s="150">
        <v>6176.25</v>
      </c>
    </row>
    <row r="72" spans="1:8" x14ac:dyDescent="0.25">
      <c r="A72" s="73" t="s">
        <v>502</v>
      </c>
      <c r="B72" s="260"/>
      <c r="C72" s="239"/>
      <c r="D72" s="151" t="s">
        <v>503</v>
      </c>
      <c r="E72" s="152">
        <v>8344.7999999999993</v>
      </c>
      <c r="F72" s="149"/>
      <c r="G72" s="52" t="s">
        <v>497</v>
      </c>
      <c r="H72" s="150">
        <v>6258.6</v>
      </c>
    </row>
    <row r="73" spans="1:8" ht="38.25" x14ac:dyDescent="0.25">
      <c r="A73" s="73" t="s">
        <v>504</v>
      </c>
      <c r="B73" s="260"/>
      <c r="C73" s="239"/>
      <c r="D73" s="59" t="s">
        <v>505</v>
      </c>
      <c r="E73" s="149">
        <v>10254.42</v>
      </c>
      <c r="F73" s="149"/>
      <c r="G73" s="52" t="s">
        <v>497</v>
      </c>
      <c r="H73" s="150">
        <v>7690.82</v>
      </c>
    </row>
    <row r="74" spans="1:8" ht="25.5" x14ac:dyDescent="0.25">
      <c r="A74" s="153" t="s">
        <v>506</v>
      </c>
      <c r="B74" s="260"/>
      <c r="C74" s="239"/>
      <c r="D74" s="59" t="s">
        <v>507</v>
      </c>
      <c r="E74" s="149">
        <v>12330.54</v>
      </c>
      <c r="F74" s="154"/>
      <c r="G74" s="52" t="s">
        <v>497</v>
      </c>
      <c r="H74" s="58">
        <v>9247.91</v>
      </c>
    </row>
    <row r="75" spans="1:8" x14ac:dyDescent="0.25">
      <c r="A75" s="155" t="s">
        <v>420</v>
      </c>
      <c r="B75" s="261"/>
      <c r="C75" s="156"/>
      <c r="D75" s="157"/>
      <c r="E75" s="158">
        <v>51019.76</v>
      </c>
      <c r="F75" s="157"/>
      <c r="G75" s="159"/>
      <c r="H75" s="160">
        <v>35841.067500000005</v>
      </c>
    </row>
    <row r="76" spans="1:8" x14ac:dyDescent="0.25">
      <c r="A76" s="84" t="s">
        <v>508</v>
      </c>
      <c r="B76" s="262" t="s">
        <v>68</v>
      </c>
      <c r="C76" s="240">
        <v>12665.4</v>
      </c>
      <c r="D76" s="126" t="s">
        <v>509</v>
      </c>
      <c r="E76" s="161">
        <v>5000</v>
      </c>
      <c r="F76" s="161">
        <v>5000</v>
      </c>
      <c r="G76" s="162">
        <v>0.75</v>
      </c>
      <c r="H76" s="163">
        <v>3750</v>
      </c>
    </row>
    <row r="77" spans="1:8" x14ac:dyDescent="0.25">
      <c r="A77" s="84" t="s">
        <v>510</v>
      </c>
      <c r="B77" s="262"/>
      <c r="C77" s="240"/>
      <c r="D77" s="126" t="s">
        <v>511</v>
      </c>
      <c r="E77" s="161">
        <v>4133.3599999999997</v>
      </c>
      <c r="F77" s="161">
        <v>3458.7</v>
      </c>
      <c r="G77" s="162">
        <v>0.75</v>
      </c>
      <c r="H77" s="163">
        <v>2594.0249999999996</v>
      </c>
    </row>
    <row r="78" spans="1:8" x14ac:dyDescent="0.25">
      <c r="A78" s="84" t="s">
        <v>512</v>
      </c>
      <c r="B78" s="262"/>
      <c r="C78" s="240"/>
      <c r="D78" s="126" t="s">
        <v>511</v>
      </c>
      <c r="E78" s="161">
        <v>5856</v>
      </c>
      <c r="F78" s="161">
        <v>3989.4</v>
      </c>
      <c r="G78" s="162">
        <v>0.75</v>
      </c>
      <c r="H78" s="163">
        <v>2992.05</v>
      </c>
    </row>
    <row r="79" spans="1:8" x14ac:dyDescent="0.25">
      <c r="A79" s="164"/>
      <c r="B79" s="262"/>
      <c r="C79" s="240"/>
      <c r="D79" s="165"/>
      <c r="E79" s="164"/>
      <c r="F79" s="164"/>
      <c r="G79" s="164"/>
      <c r="H79" s="166">
        <v>9336.0750000000007</v>
      </c>
    </row>
    <row r="80" spans="1:8" ht="76.5" x14ac:dyDescent="0.25">
      <c r="A80" s="167" t="s">
        <v>513</v>
      </c>
      <c r="B80" s="263" t="s">
        <v>69</v>
      </c>
      <c r="C80" s="265">
        <v>99101.5</v>
      </c>
      <c r="D80" s="168" t="s">
        <v>514</v>
      </c>
      <c r="E80" s="169">
        <v>124681.96</v>
      </c>
      <c r="F80" s="170"/>
      <c r="G80" s="171">
        <v>0.75</v>
      </c>
      <c r="H80" s="172">
        <v>93511.47</v>
      </c>
    </row>
    <row r="81" spans="1:8" x14ac:dyDescent="0.25">
      <c r="A81" s="173" t="s">
        <v>515</v>
      </c>
      <c r="B81" s="264"/>
      <c r="C81" s="254"/>
      <c r="D81" s="174"/>
      <c r="E81" s="173"/>
      <c r="F81" s="173"/>
      <c r="G81" s="173"/>
      <c r="H81" s="172">
        <v>93511.47</v>
      </c>
    </row>
    <row r="82" spans="1:8" ht="38.25" x14ac:dyDescent="0.25">
      <c r="A82" s="78" t="s">
        <v>516</v>
      </c>
      <c r="B82" s="269" t="s">
        <v>70</v>
      </c>
      <c r="C82" s="271">
        <v>83306.59</v>
      </c>
      <c r="D82" s="175" t="s">
        <v>517</v>
      </c>
      <c r="E82" s="79">
        <v>53253</v>
      </c>
      <c r="F82" s="79">
        <v>53253</v>
      </c>
      <c r="G82" s="176">
        <v>0.7298</v>
      </c>
      <c r="H82" s="177">
        <v>38864.039400000001</v>
      </c>
    </row>
    <row r="83" spans="1:8" x14ac:dyDescent="0.25">
      <c r="A83" s="78" t="s">
        <v>518</v>
      </c>
      <c r="B83" s="269"/>
      <c r="C83" s="271"/>
      <c r="D83" s="175" t="s">
        <v>519</v>
      </c>
      <c r="E83" s="79">
        <v>6344</v>
      </c>
      <c r="F83" s="79">
        <v>6344</v>
      </c>
      <c r="G83" s="79">
        <v>0.75</v>
      </c>
      <c r="H83" s="177">
        <v>4758</v>
      </c>
    </row>
    <row r="84" spans="1:8" ht="38.25" x14ac:dyDescent="0.25">
      <c r="A84" s="78" t="s">
        <v>520</v>
      </c>
      <c r="B84" s="269"/>
      <c r="C84" s="271"/>
      <c r="D84" s="175" t="s">
        <v>521</v>
      </c>
      <c r="E84" s="79">
        <v>21350</v>
      </c>
      <c r="F84" s="79">
        <v>21350</v>
      </c>
      <c r="G84" s="79">
        <v>0.75</v>
      </c>
      <c r="H84" s="177">
        <v>16012.5</v>
      </c>
    </row>
    <row r="85" spans="1:8" ht="25.5" x14ac:dyDescent="0.25">
      <c r="A85" s="78" t="s">
        <v>522</v>
      </c>
      <c r="B85" s="269"/>
      <c r="C85" s="271"/>
      <c r="D85" s="175" t="s">
        <v>523</v>
      </c>
      <c r="E85" s="178">
        <v>31561.8</v>
      </c>
      <c r="F85" s="178">
        <v>31561.8</v>
      </c>
      <c r="G85" s="79">
        <v>0.75</v>
      </c>
      <c r="H85" s="177">
        <v>23671.35</v>
      </c>
    </row>
    <row r="86" spans="1:8" x14ac:dyDescent="0.25">
      <c r="A86" s="179" t="s">
        <v>524</v>
      </c>
      <c r="B86" s="270"/>
      <c r="C86" s="272"/>
      <c r="D86" s="180"/>
      <c r="E86" s="178"/>
      <c r="F86" s="178"/>
      <c r="G86" s="79"/>
      <c r="H86" s="177">
        <v>83305.8894</v>
      </c>
    </row>
    <row r="87" spans="1:8" ht="26.25" x14ac:dyDescent="0.25">
      <c r="A87" s="181" t="s">
        <v>525</v>
      </c>
      <c r="B87" s="273" t="s">
        <v>71</v>
      </c>
      <c r="C87" s="274">
        <v>68181.740000000005</v>
      </c>
      <c r="D87" s="182" t="s">
        <v>526</v>
      </c>
      <c r="E87" s="183">
        <v>64150</v>
      </c>
      <c r="F87" s="183">
        <v>64150</v>
      </c>
      <c r="G87" s="184">
        <v>0.75</v>
      </c>
      <c r="H87" s="185">
        <v>48112.5</v>
      </c>
    </row>
    <row r="88" spans="1:8" x14ac:dyDescent="0.25">
      <c r="A88" s="181" t="s">
        <v>527</v>
      </c>
      <c r="B88" s="273"/>
      <c r="C88" s="274"/>
      <c r="D88" s="182" t="s">
        <v>528</v>
      </c>
      <c r="E88" s="183">
        <v>41437.300000000003</v>
      </c>
      <c r="F88" s="183">
        <v>41437.300000000003</v>
      </c>
      <c r="G88" s="184">
        <v>0.75</v>
      </c>
      <c r="H88" s="185">
        <v>21202.49</v>
      </c>
    </row>
    <row r="89" spans="1:8" x14ac:dyDescent="0.25">
      <c r="A89" s="181" t="s">
        <v>529</v>
      </c>
      <c r="B89" s="273"/>
      <c r="C89" s="274"/>
      <c r="D89" s="182"/>
      <c r="E89" s="183">
        <v>105587.3</v>
      </c>
      <c r="F89" s="181"/>
      <c r="G89" s="181"/>
      <c r="H89" s="186">
        <v>69314.990000000005</v>
      </c>
    </row>
    <row r="90" spans="1:8" ht="26.25" x14ac:dyDescent="0.25">
      <c r="A90" s="187" t="s">
        <v>530</v>
      </c>
      <c r="B90" s="245" t="s">
        <v>72</v>
      </c>
      <c r="C90" s="275">
        <v>106880.43</v>
      </c>
      <c r="D90" s="188" t="s">
        <v>531</v>
      </c>
      <c r="E90" s="91">
        <v>41506.839999999997</v>
      </c>
      <c r="F90" s="91">
        <v>41506.839999999997</v>
      </c>
      <c r="G90" s="91">
        <v>0.70691800000000005</v>
      </c>
      <c r="H90" s="189">
        <v>29341.932319119998</v>
      </c>
    </row>
    <row r="91" spans="1:8" ht="26.25" x14ac:dyDescent="0.25">
      <c r="A91" s="187" t="s">
        <v>532</v>
      </c>
      <c r="B91" s="245"/>
      <c r="C91" s="275"/>
      <c r="D91" s="190" t="s">
        <v>533</v>
      </c>
      <c r="E91" s="191">
        <v>112240</v>
      </c>
      <c r="F91" s="191">
        <v>112240</v>
      </c>
      <c r="G91" s="91">
        <v>0.70691800000000005</v>
      </c>
      <c r="H91" s="192">
        <v>79344.476320000002</v>
      </c>
    </row>
    <row r="92" spans="1:8" x14ac:dyDescent="0.25">
      <c r="A92" s="91" t="s">
        <v>534</v>
      </c>
      <c r="B92" s="91"/>
      <c r="C92" s="89"/>
      <c r="D92" s="90"/>
      <c r="E92" s="91"/>
      <c r="F92" s="91"/>
      <c r="G92" s="91"/>
      <c r="H92" s="189">
        <v>108686.40863912</v>
      </c>
    </row>
    <row r="93" spans="1:8" ht="26.25" x14ac:dyDescent="0.25">
      <c r="A93" s="109" t="s">
        <v>59</v>
      </c>
      <c r="B93" s="280" t="s">
        <v>73</v>
      </c>
      <c r="C93" s="281">
        <v>87316.2</v>
      </c>
      <c r="D93" s="109" t="s">
        <v>535</v>
      </c>
      <c r="E93" s="107">
        <v>43560.71</v>
      </c>
      <c r="F93" s="107">
        <v>43560.71</v>
      </c>
      <c r="G93" s="107">
        <v>0.75</v>
      </c>
      <c r="H93" s="193">
        <v>32670.532500000001</v>
      </c>
    </row>
    <row r="94" spans="1:8" ht="90" x14ac:dyDescent="0.25">
      <c r="A94" s="109" t="s">
        <v>536</v>
      </c>
      <c r="B94" s="280"/>
      <c r="C94" s="281"/>
      <c r="D94" s="109" t="s">
        <v>537</v>
      </c>
      <c r="E94" s="107">
        <v>70240.95</v>
      </c>
      <c r="F94" s="107">
        <v>70240.95</v>
      </c>
      <c r="G94" s="107">
        <v>0.75</v>
      </c>
      <c r="H94" s="193">
        <v>52680.712499999994</v>
      </c>
    </row>
    <row r="95" spans="1:8" x14ac:dyDescent="0.25">
      <c r="A95" s="107" t="s">
        <v>538</v>
      </c>
      <c r="B95" s="280"/>
      <c r="C95" s="281"/>
      <c r="D95" s="109"/>
      <c r="E95" s="107"/>
      <c r="F95" s="107"/>
      <c r="G95" s="107"/>
      <c r="H95" s="194">
        <v>85351.244999999995</v>
      </c>
    </row>
    <row r="96" spans="1:8" ht="25.5" x14ac:dyDescent="0.25">
      <c r="A96" s="155" t="s">
        <v>539</v>
      </c>
      <c r="B96" s="260" t="s">
        <v>540</v>
      </c>
      <c r="C96" s="282">
        <v>27118.62</v>
      </c>
      <c r="D96" s="155" t="s">
        <v>541</v>
      </c>
      <c r="E96" s="195">
        <v>7009.15</v>
      </c>
      <c r="F96" s="196">
        <v>4030.2612499999996</v>
      </c>
      <c r="G96" s="197">
        <v>0.75</v>
      </c>
      <c r="H96" s="198">
        <v>3995.22</v>
      </c>
    </row>
    <row r="97" spans="1:8" ht="25.5" x14ac:dyDescent="0.25">
      <c r="A97" s="155" t="s">
        <v>542</v>
      </c>
      <c r="B97" s="260"/>
      <c r="C97" s="282"/>
      <c r="D97" s="155" t="s">
        <v>543</v>
      </c>
      <c r="E97" s="199">
        <v>38965.21</v>
      </c>
      <c r="F97" s="196">
        <v>19482.605</v>
      </c>
      <c r="G97" s="197">
        <v>0.75</v>
      </c>
      <c r="H97" s="200">
        <v>19482.61</v>
      </c>
    </row>
    <row r="98" spans="1:8" ht="25.5" x14ac:dyDescent="0.25">
      <c r="A98" s="201" t="s">
        <v>544</v>
      </c>
      <c r="B98" s="260"/>
      <c r="C98" s="282"/>
      <c r="D98" s="155" t="s">
        <v>545</v>
      </c>
      <c r="E98" s="195">
        <v>6300</v>
      </c>
      <c r="F98" s="196">
        <v>3590.9999999999995</v>
      </c>
      <c r="G98" s="197">
        <v>0.75</v>
      </c>
      <c r="H98" s="200">
        <v>3591</v>
      </c>
    </row>
    <row r="99" spans="1:8" x14ac:dyDescent="0.25">
      <c r="A99" s="155" t="s">
        <v>420</v>
      </c>
      <c r="B99" s="264"/>
      <c r="C99" s="283"/>
      <c r="D99" s="157"/>
      <c r="E99" s="158"/>
      <c r="F99" s="157"/>
      <c r="G99" s="159"/>
      <c r="H99" s="202">
        <v>27068.83</v>
      </c>
    </row>
    <row r="100" spans="1:8" x14ac:dyDescent="0.25">
      <c r="A100" s="266" t="s">
        <v>546</v>
      </c>
      <c r="B100" s="267" t="s">
        <v>547</v>
      </c>
      <c r="C100" s="268">
        <v>8229.4599999999991</v>
      </c>
      <c r="D100" s="276" t="s">
        <v>548</v>
      </c>
      <c r="E100" s="203">
        <v>10980</v>
      </c>
      <c r="F100" s="204">
        <v>10980</v>
      </c>
      <c r="G100" s="205">
        <v>0.75</v>
      </c>
      <c r="H100" s="206">
        <v>8230</v>
      </c>
    </row>
    <row r="101" spans="1:8" x14ac:dyDescent="0.25">
      <c r="A101" s="266"/>
      <c r="B101" s="267"/>
      <c r="C101" s="268"/>
      <c r="D101" s="264"/>
      <c r="E101" s="207"/>
      <c r="F101" s="203"/>
      <c r="G101" s="205"/>
      <c r="H101" s="208"/>
    </row>
    <row r="102" spans="1:8" x14ac:dyDescent="0.25">
      <c r="A102" s="266"/>
      <c r="B102" s="267"/>
      <c r="C102" s="268"/>
      <c r="D102" s="264"/>
      <c r="E102" s="203"/>
      <c r="F102" s="203"/>
      <c r="G102" s="205"/>
      <c r="H102" s="208"/>
    </row>
    <row r="103" spans="1:8" ht="26.25" x14ac:dyDescent="0.25">
      <c r="A103" s="209" t="s">
        <v>549</v>
      </c>
      <c r="B103" s="277" t="s">
        <v>76</v>
      </c>
      <c r="C103" s="278">
        <v>89580.05</v>
      </c>
      <c r="D103" s="210" t="s">
        <v>550</v>
      </c>
      <c r="E103" s="211">
        <v>54656</v>
      </c>
      <c r="F103" s="212">
        <v>31720</v>
      </c>
      <c r="G103" s="213">
        <v>0.75</v>
      </c>
      <c r="H103" s="214">
        <v>23790</v>
      </c>
    </row>
    <row r="104" spans="1:8" ht="39" x14ac:dyDescent="0.25">
      <c r="A104" s="209" t="s">
        <v>551</v>
      </c>
      <c r="B104" s="277"/>
      <c r="C104" s="279"/>
      <c r="D104" s="210" t="s">
        <v>552</v>
      </c>
      <c r="E104" s="211">
        <v>32498</v>
      </c>
      <c r="F104" s="212"/>
      <c r="G104" s="213">
        <v>0.75</v>
      </c>
      <c r="H104" s="214">
        <v>24373.5</v>
      </c>
    </row>
    <row r="105" spans="1:8" ht="26.25" x14ac:dyDescent="0.25">
      <c r="A105" s="209" t="s">
        <v>553</v>
      </c>
      <c r="B105" s="277"/>
      <c r="C105" s="279"/>
      <c r="D105" s="209" t="s">
        <v>554</v>
      </c>
      <c r="E105" s="211">
        <v>51783.42</v>
      </c>
      <c r="F105" s="212"/>
      <c r="G105" s="213">
        <v>0.75</v>
      </c>
      <c r="H105" s="214">
        <v>38837.565000000002</v>
      </c>
    </row>
    <row r="106" spans="1:8" ht="39" x14ac:dyDescent="0.25">
      <c r="A106" s="209" t="s">
        <v>555</v>
      </c>
      <c r="B106" s="277"/>
      <c r="C106" s="279"/>
      <c r="D106" s="209" t="s">
        <v>556</v>
      </c>
      <c r="E106" s="211">
        <v>2907.2</v>
      </c>
      <c r="F106" s="212"/>
      <c r="G106" s="213">
        <v>0.75</v>
      </c>
      <c r="H106" s="214">
        <v>2180.3999999999996</v>
      </c>
    </row>
    <row r="107" spans="1:8" x14ac:dyDescent="0.25">
      <c r="A107" s="212" t="s">
        <v>557</v>
      </c>
      <c r="B107" s="277"/>
      <c r="C107" s="279"/>
      <c r="D107" s="209"/>
      <c r="E107" s="212"/>
      <c r="F107" s="212"/>
      <c r="G107" s="212"/>
      <c r="H107" s="215">
        <v>89181.464999999997</v>
      </c>
    </row>
    <row r="108" spans="1:8" x14ac:dyDescent="0.25">
      <c r="A108" s="84"/>
      <c r="B108" s="84"/>
      <c r="C108" s="216"/>
      <c r="D108" s="126"/>
      <c r="E108" s="84"/>
      <c r="F108" s="84"/>
      <c r="G108" s="84" t="s">
        <v>558</v>
      </c>
      <c r="H108" s="85">
        <v>1218754.9589627199</v>
      </c>
    </row>
    <row r="109" spans="1:8" x14ac:dyDescent="0.25">
      <c r="A109" s="84"/>
      <c r="B109" s="84"/>
      <c r="C109" s="216"/>
      <c r="D109" s="126"/>
      <c r="E109" s="84"/>
      <c r="F109" s="84"/>
      <c r="G109" s="84" t="s">
        <v>559</v>
      </c>
      <c r="H109" s="85">
        <v>1225000</v>
      </c>
    </row>
    <row r="110" spans="1:8" x14ac:dyDescent="0.25">
      <c r="A110" s="84"/>
      <c r="B110" s="84"/>
      <c r="C110" s="216"/>
      <c r="D110" s="126"/>
      <c r="E110" s="84"/>
      <c r="F110" s="84"/>
      <c r="G110" s="84" t="s">
        <v>560</v>
      </c>
      <c r="H110" s="85">
        <v>6245.0410372798797</v>
      </c>
    </row>
  </sheetData>
  <mergeCells count="40">
    <mergeCell ref="D100:D102"/>
    <mergeCell ref="B103:B107"/>
    <mergeCell ref="C103:C107"/>
    <mergeCell ref="B93:B95"/>
    <mergeCell ref="C93:C95"/>
    <mergeCell ref="B96:B99"/>
    <mergeCell ref="C96:C99"/>
    <mergeCell ref="A100:A102"/>
    <mergeCell ref="B100:B102"/>
    <mergeCell ref="C100:C102"/>
    <mergeCell ref="B82:B86"/>
    <mergeCell ref="C82:C86"/>
    <mergeCell ref="B87:B89"/>
    <mergeCell ref="C87:C89"/>
    <mergeCell ref="B90:B91"/>
    <mergeCell ref="C90:C91"/>
    <mergeCell ref="B68:B75"/>
    <mergeCell ref="C68:C74"/>
    <mergeCell ref="B76:B79"/>
    <mergeCell ref="C76:C79"/>
    <mergeCell ref="B80:B81"/>
    <mergeCell ref="C80:C81"/>
    <mergeCell ref="B51:B58"/>
    <mergeCell ref="C51:C58"/>
    <mergeCell ref="B59:B61"/>
    <mergeCell ref="C59:C61"/>
    <mergeCell ref="B62:B67"/>
    <mergeCell ref="C63:C67"/>
    <mergeCell ref="B23:B39"/>
    <mergeCell ref="C23:C39"/>
    <mergeCell ref="B41:B45"/>
    <mergeCell ref="C41:C44"/>
    <mergeCell ref="B46:B50"/>
    <mergeCell ref="C46:C50"/>
    <mergeCell ref="B3:B7"/>
    <mergeCell ref="C3:C7"/>
    <mergeCell ref="B9:B16"/>
    <mergeCell ref="C9:C16"/>
    <mergeCell ref="B17:B22"/>
    <mergeCell ref="C17:C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8"/>
  <sheetViews>
    <sheetView topLeftCell="Q85" zoomScaleNormal="100" workbookViewId="0">
      <selection activeCell="C99" sqref="C99"/>
    </sheetView>
  </sheetViews>
  <sheetFormatPr defaultRowHeight="11.25" x14ac:dyDescent="0.25"/>
  <cols>
    <col min="1" max="1" width="17.140625" style="6" customWidth="1"/>
    <col min="2" max="2" width="2.7109375" style="6" bestFit="1" customWidth="1"/>
    <col min="3" max="3" width="37.28515625" style="10" customWidth="1"/>
    <col min="4" max="4" width="10.140625" style="6" customWidth="1"/>
    <col min="5" max="5" width="8.140625" style="6" bestFit="1" customWidth="1"/>
    <col min="6" max="7" width="13.42578125" style="10" customWidth="1"/>
    <col min="8" max="8" width="10.5703125" style="9" bestFit="1" customWidth="1"/>
    <col min="9" max="9" width="9.140625" style="6"/>
    <col min="10" max="10" width="32.85546875" style="10" customWidth="1"/>
    <col min="11" max="11" width="14.42578125" style="9" bestFit="1" customWidth="1"/>
    <col min="12" max="12" width="12.7109375" style="9" bestFit="1" customWidth="1"/>
    <col min="13" max="13" width="6.140625" style="11" customWidth="1"/>
    <col min="14" max="14" width="18.5703125" style="9" customWidth="1"/>
    <col min="15" max="16" width="21" style="9" customWidth="1"/>
    <col min="17" max="17" width="21" style="10" customWidth="1"/>
    <col min="18" max="18" width="9.140625" style="6"/>
    <col min="19" max="19" width="28.85546875" style="6" customWidth="1"/>
    <col min="20" max="20" width="29.5703125" style="10" customWidth="1"/>
    <col min="21" max="16384" width="9.140625" style="6"/>
  </cols>
  <sheetData>
    <row r="1" spans="1:47" ht="22.5" x14ac:dyDescent="0.25">
      <c r="A1" s="6" t="s">
        <v>325</v>
      </c>
      <c r="B1" s="21"/>
      <c r="C1" s="1" t="s">
        <v>0</v>
      </c>
      <c r="D1" s="21" t="s">
        <v>4</v>
      </c>
      <c r="E1" s="21" t="s">
        <v>1</v>
      </c>
      <c r="F1" s="1" t="s">
        <v>2</v>
      </c>
      <c r="G1" s="1" t="s">
        <v>3</v>
      </c>
      <c r="H1" s="2" t="s">
        <v>5</v>
      </c>
      <c r="I1" s="21" t="s">
        <v>6</v>
      </c>
      <c r="J1" s="1" t="s">
        <v>14</v>
      </c>
      <c r="K1" s="38" t="s">
        <v>7</v>
      </c>
      <c r="L1" s="38" t="s">
        <v>77</v>
      </c>
      <c r="M1" s="3" t="s">
        <v>15</v>
      </c>
      <c r="N1" s="38" t="s">
        <v>8</v>
      </c>
      <c r="O1" s="38" t="s">
        <v>9</v>
      </c>
      <c r="P1" s="38" t="s">
        <v>407</v>
      </c>
      <c r="Q1" s="2" t="s">
        <v>80</v>
      </c>
      <c r="R1" s="5" t="s">
        <v>4</v>
      </c>
      <c r="S1" s="5" t="s">
        <v>10</v>
      </c>
      <c r="T1" s="5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8"/>
      <c r="AU1" s="8"/>
    </row>
    <row r="2" spans="1:47" ht="43.5" customHeight="1" x14ac:dyDescent="0.25">
      <c r="A2" s="12" t="s">
        <v>345</v>
      </c>
      <c r="B2" s="12">
        <v>1</v>
      </c>
      <c r="C2" s="13" t="s">
        <v>17</v>
      </c>
      <c r="D2" s="12" t="s">
        <v>11</v>
      </c>
      <c r="E2" s="12" t="str">
        <f>[1]TUTTI!F4</f>
        <v>PE</v>
      </c>
      <c r="F2" s="13" t="s">
        <v>174</v>
      </c>
      <c r="G2" s="13" t="s">
        <v>580</v>
      </c>
      <c r="H2" s="45">
        <v>36604.230000000003</v>
      </c>
      <c r="I2" s="12" t="s">
        <v>12</v>
      </c>
      <c r="J2" s="13" t="s">
        <v>260</v>
      </c>
      <c r="K2" s="14">
        <v>33986.76</v>
      </c>
      <c r="L2" s="14" t="s">
        <v>78</v>
      </c>
      <c r="M2" s="15" t="s">
        <v>79</v>
      </c>
      <c r="N2" s="14">
        <v>0</v>
      </c>
      <c r="O2" s="14">
        <f t="shared" ref="O2:O8" si="0">N2/2</f>
        <v>0</v>
      </c>
      <c r="P2" s="14">
        <v>0</v>
      </c>
      <c r="Q2" s="23" t="s">
        <v>366</v>
      </c>
      <c r="R2" s="12"/>
      <c r="S2" s="12"/>
      <c r="T2" s="1" t="s">
        <v>370</v>
      </c>
    </row>
    <row r="3" spans="1:47" ht="26.25" customHeight="1" x14ac:dyDescent="0.25">
      <c r="A3" s="16" t="s">
        <v>334</v>
      </c>
      <c r="B3" s="16">
        <v>2</v>
      </c>
      <c r="C3" s="5" t="s">
        <v>18</v>
      </c>
      <c r="D3" s="16" t="s">
        <v>11</v>
      </c>
      <c r="E3" s="16" t="str">
        <f>[1]TUTTI!F5</f>
        <v>AQ</v>
      </c>
      <c r="F3" s="5" t="s">
        <v>87</v>
      </c>
      <c r="G3" s="5" t="s">
        <v>581</v>
      </c>
      <c r="H3" s="46"/>
      <c r="I3" s="16" t="s">
        <v>12</v>
      </c>
      <c r="J3" s="5" t="s">
        <v>261</v>
      </c>
      <c r="K3" s="17">
        <v>5670.56</v>
      </c>
      <c r="L3" s="17"/>
      <c r="M3" s="32">
        <v>75</v>
      </c>
      <c r="N3" s="17">
        <v>4252.920000000001</v>
      </c>
      <c r="O3" s="38">
        <f t="shared" si="0"/>
        <v>2126.4600000000005</v>
      </c>
      <c r="P3" s="38">
        <f>K3-N3</f>
        <v>1417.6399999999994</v>
      </c>
      <c r="Q3" s="5" t="s">
        <v>81</v>
      </c>
      <c r="R3" s="16"/>
      <c r="S3" s="16"/>
    </row>
    <row r="4" spans="1:47" ht="22.5" x14ac:dyDescent="0.25">
      <c r="A4" s="21" t="s">
        <v>334</v>
      </c>
      <c r="B4" s="21">
        <v>3</v>
      </c>
      <c r="C4" s="1" t="s">
        <v>19</v>
      </c>
      <c r="D4" s="21" t="s">
        <v>11</v>
      </c>
      <c r="E4" s="21" t="str">
        <f>[1]TUTTI!F6</f>
        <v>AQ</v>
      </c>
      <c r="F4" s="1" t="s">
        <v>86</v>
      </c>
      <c r="G4" s="1" t="s">
        <v>582</v>
      </c>
      <c r="H4" s="46"/>
      <c r="I4" s="21" t="s">
        <v>12</v>
      </c>
      <c r="J4" s="1" t="s">
        <v>262</v>
      </c>
      <c r="K4" s="38">
        <v>7198</v>
      </c>
      <c r="L4" s="38"/>
      <c r="M4" s="3">
        <v>75</v>
      </c>
      <c r="N4" s="38">
        <v>5398.5</v>
      </c>
      <c r="O4" s="38">
        <f t="shared" si="0"/>
        <v>2699.25</v>
      </c>
      <c r="P4" s="38">
        <f t="shared" ref="P4:P8" si="1">K4-N4</f>
        <v>1799.5</v>
      </c>
      <c r="Q4" s="1" t="s">
        <v>81</v>
      </c>
      <c r="R4" s="21"/>
      <c r="S4" s="21"/>
    </row>
    <row r="5" spans="1:47" ht="36.75" customHeight="1" x14ac:dyDescent="0.25">
      <c r="A5" s="21" t="s">
        <v>334</v>
      </c>
      <c r="B5" s="21">
        <v>4</v>
      </c>
      <c r="C5" s="1" t="s">
        <v>373</v>
      </c>
      <c r="D5" s="21" t="s">
        <v>11</v>
      </c>
      <c r="E5" s="21" t="s">
        <v>375</v>
      </c>
      <c r="F5" s="1" t="s">
        <v>374</v>
      </c>
      <c r="G5" s="1" t="s">
        <v>376</v>
      </c>
      <c r="H5" s="46"/>
      <c r="I5" s="21" t="s">
        <v>367</v>
      </c>
      <c r="J5" s="1" t="s">
        <v>377</v>
      </c>
      <c r="K5" s="38">
        <v>6167.58</v>
      </c>
      <c r="L5" s="38"/>
      <c r="M5" s="3">
        <v>75</v>
      </c>
      <c r="N5" s="38">
        <f>K5*M5%</f>
        <v>4625.6849999999995</v>
      </c>
      <c r="O5" s="38">
        <f t="shared" si="0"/>
        <v>2312.8424999999997</v>
      </c>
      <c r="P5" s="38">
        <f t="shared" si="1"/>
        <v>1541.8950000000004</v>
      </c>
      <c r="Q5" s="1" t="s">
        <v>81</v>
      </c>
      <c r="R5" s="21"/>
      <c r="S5" s="21"/>
    </row>
    <row r="6" spans="1:47" ht="39" customHeight="1" x14ac:dyDescent="0.25">
      <c r="A6" s="21" t="s">
        <v>333</v>
      </c>
      <c r="B6" s="21">
        <v>4</v>
      </c>
      <c r="C6" s="1" t="s">
        <v>20</v>
      </c>
      <c r="D6" s="21" t="s">
        <v>11</v>
      </c>
      <c r="E6" s="21" t="str">
        <f>[1]TUTTI!F7</f>
        <v>CH</v>
      </c>
      <c r="F6" s="1" t="s">
        <v>175</v>
      </c>
      <c r="G6" s="1" t="s">
        <v>583</v>
      </c>
      <c r="H6" s="46"/>
      <c r="I6" s="21" t="s">
        <v>13</v>
      </c>
      <c r="J6" s="1" t="s">
        <v>263</v>
      </c>
      <c r="K6" s="38">
        <v>9064</v>
      </c>
      <c r="L6" s="38">
        <v>1500</v>
      </c>
      <c r="M6" s="3" t="s">
        <v>82</v>
      </c>
      <c r="N6" s="38">
        <v>7564</v>
      </c>
      <c r="O6" s="38">
        <f t="shared" si="0"/>
        <v>3782</v>
      </c>
      <c r="P6" s="38">
        <f t="shared" si="1"/>
        <v>1500</v>
      </c>
      <c r="Q6" s="1" t="s">
        <v>81</v>
      </c>
      <c r="R6" s="21"/>
      <c r="S6" s="21"/>
    </row>
    <row r="7" spans="1:47" ht="39" customHeight="1" x14ac:dyDescent="0.25">
      <c r="A7" s="21" t="s">
        <v>378</v>
      </c>
      <c r="B7" s="21"/>
      <c r="C7" s="1" t="s">
        <v>379</v>
      </c>
      <c r="D7" s="21" t="s">
        <v>11</v>
      </c>
      <c r="E7" s="21" t="s">
        <v>380</v>
      </c>
      <c r="F7" s="1" t="s">
        <v>381</v>
      </c>
      <c r="G7" s="1" t="s">
        <v>392</v>
      </c>
      <c r="H7" s="46"/>
      <c r="I7" s="21" t="s">
        <v>367</v>
      </c>
      <c r="J7" s="1" t="s">
        <v>382</v>
      </c>
      <c r="K7" s="38">
        <v>5087.3999999999996</v>
      </c>
      <c r="L7" s="38"/>
      <c r="M7" s="3">
        <v>75</v>
      </c>
      <c r="N7" s="38">
        <f>K7*M7%</f>
        <v>3815.5499999999997</v>
      </c>
      <c r="O7" s="38">
        <f t="shared" si="0"/>
        <v>1907.7749999999999</v>
      </c>
      <c r="P7" s="38">
        <f t="shared" si="1"/>
        <v>1271.8499999999999</v>
      </c>
      <c r="Q7" s="1" t="s">
        <v>81</v>
      </c>
      <c r="R7" s="21"/>
      <c r="S7" s="21"/>
    </row>
    <row r="8" spans="1:47" x14ac:dyDescent="0.25">
      <c r="A8" s="21" t="s">
        <v>334</v>
      </c>
      <c r="B8" s="21">
        <v>5</v>
      </c>
      <c r="C8" s="1" t="s">
        <v>21</v>
      </c>
      <c r="D8" s="21" t="s">
        <v>11</v>
      </c>
      <c r="E8" s="21" t="str">
        <f>[1]TUTTI!F8</f>
        <v>TE</v>
      </c>
      <c r="F8" s="1" t="s">
        <v>176</v>
      </c>
      <c r="G8" s="1" t="s">
        <v>584</v>
      </c>
      <c r="H8" s="47"/>
      <c r="I8" s="21" t="s">
        <v>12</v>
      </c>
      <c r="J8" s="1" t="s">
        <v>22</v>
      </c>
      <c r="K8" s="38">
        <v>6301.91</v>
      </c>
      <c r="L8" s="38"/>
      <c r="M8" s="3">
        <v>75</v>
      </c>
      <c r="N8" s="38">
        <v>4726.4324999999999</v>
      </c>
      <c r="O8" s="38">
        <f t="shared" si="0"/>
        <v>2363.2162499999999</v>
      </c>
      <c r="P8" s="38">
        <f t="shared" si="1"/>
        <v>1575.4775</v>
      </c>
      <c r="Q8" s="1" t="s">
        <v>81</v>
      </c>
      <c r="R8" s="21"/>
      <c r="S8" s="21"/>
    </row>
    <row r="9" spans="1:47" x14ac:dyDescent="0.25">
      <c r="A9" s="39"/>
      <c r="B9" s="40"/>
      <c r="C9" s="40"/>
      <c r="D9" s="40"/>
      <c r="E9" s="40"/>
      <c r="F9" s="40"/>
      <c r="G9" s="41"/>
      <c r="H9" s="24">
        <f>SUM(N2:N8)</f>
        <v>30383.087500000001</v>
      </c>
      <c r="I9" s="39"/>
      <c r="J9" s="40"/>
      <c r="K9" s="40"/>
      <c r="L9" s="40"/>
      <c r="M9" s="40"/>
      <c r="N9" s="40"/>
      <c r="O9" s="40"/>
      <c r="P9" s="40"/>
      <c r="Q9" s="40"/>
      <c r="R9" s="40"/>
      <c r="S9" s="41"/>
    </row>
    <row r="10" spans="1:47" ht="87" customHeight="1" x14ac:dyDescent="0.25">
      <c r="A10" s="21" t="s">
        <v>335</v>
      </c>
      <c r="B10" s="21">
        <v>6</v>
      </c>
      <c r="C10" s="1" t="s">
        <v>23</v>
      </c>
      <c r="D10" s="21" t="s">
        <v>16</v>
      </c>
      <c r="E10" s="21" t="s">
        <v>84</v>
      </c>
      <c r="F10" s="1" t="s">
        <v>85</v>
      </c>
      <c r="G10" s="1" t="s">
        <v>585</v>
      </c>
      <c r="H10" s="38">
        <v>27257.45</v>
      </c>
      <c r="I10" s="4" t="s">
        <v>12</v>
      </c>
      <c r="J10" s="1" t="s">
        <v>264</v>
      </c>
      <c r="K10" s="38">
        <v>17543.599999999999</v>
      </c>
      <c r="L10" s="38"/>
      <c r="M10" s="3">
        <f>N10*100/K10</f>
        <v>75</v>
      </c>
      <c r="N10" s="38">
        <v>13157.7</v>
      </c>
      <c r="O10" s="38">
        <f t="shared" ref="O10:P66" si="2">N10/2</f>
        <v>6578.85</v>
      </c>
      <c r="P10" s="38">
        <f>K10-N10</f>
        <v>4385.8999999999978</v>
      </c>
      <c r="Q10" s="1" t="s">
        <v>81</v>
      </c>
      <c r="R10" s="21"/>
      <c r="S10" s="21"/>
    </row>
    <row r="11" spans="1:47" ht="33.75" x14ac:dyDescent="0.25">
      <c r="A11" s="21" t="s">
        <v>334</v>
      </c>
      <c r="B11" s="12">
        <v>7</v>
      </c>
      <c r="C11" s="13" t="s">
        <v>24</v>
      </c>
      <c r="D11" s="12" t="s">
        <v>16</v>
      </c>
      <c r="E11" s="12" t="s">
        <v>84</v>
      </c>
      <c r="F11" s="13" t="s">
        <v>88</v>
      </c>
      <c r="G11" s="13" t="s">
        <v>586</v>
      </c>
      <c r="H11" s="38"/>
      <c r="I11" s="12" t="s">
        <v>12</v>
      </c>
      <c r="J11" s="13" t="s">
        <v>265</v>
      </c>
      <c r="K11" s="14">
        <v>88559.8</v>
      </c>
      <c r="L11" s="14"/>
      <c r="M11" s="15">
        <v>0</v>
      </c>
      <c r="N11" s="14">
        <v>0</v>
      </c>
      <c r="O11" s="14">
        <f t="shared" si="2"/>
        <v>0</v>
      </c>
      <c r="P11" s="14"/>
      <c r="Q11" s="13" t="s">
        <v>397</v>
      </c>
      <c r="R11" s="12"/>
      <c r="S11" s="12"/>
    </row>
    <row r="12" spans="1:47" ht="56.25" customHeight="1" x14ac:dyDescent="0.25">
      <c r="A12" s="12" t="s">
        <v>334</v>
      </c>
      <c r="B12" s="12">
        <v>8</v>
      </c>
      <c r="C12" s="13" t="s">
        <v>83</v>
      </c>
      <c r="D12" s="12" t="s">
        <v>16</v>
      </c>
      <c r="E12" s="12" t="s">
        <v>84</v>
      </c>
      <c r="F12" s="13" t="s">
        <v>89</v>
      </c>
      <c r="G12" s="13" t="s">
        <v>587</v>
      </c>
      <c r="H12" s="38"/>
      <c r="I12" s="12" t="s">
        <v>12</v>
      </c>
      <c r="J12" s="13" t="s">
        <v>266</v>
      </c>
      <c r="K12" s="14">
        <v>36700</v>
      </c>
      <c r="L12" s="14"/>
      <c r="M12" s="15">
        <v>0</v>
      </c>
      <c r="N12" s="14">
        <v>0</v>
      </c>
      <c r="O12" s="14">
        <f t="shared" si="2"/>
        <v>0</v>
      </c>
      <c r="P12" s="14"/>
      <c r="Q12" s="13" t="s">
        <v>98</v>
      </c>
      <c r="R12" s="12"/>
      <c r="S12" s="12"/>
    </row>
    <row r="13" spans="1:47" ht="41.25" customHeight="1" x14ac:dyDescent="0.25">
      <c r="A13" s="12" t="s">
        <v>334</v>
      </c>
      <c r="B13" s="12">
        <v>9</v>
      </c>
      <c r="C13" s="13" t="s">
        <v>133</v>
      </c>
      <c r="D13" s="12" t="s">
        <v>16</v>
      </c>
      <c r="E13" s="12" t="s">
        <v>84</v>
      </c>
      <c r="F13" s="13" t="s">
        <v>90</v>
      </c>
      <c r="G13" s="13" t="s">
        <v>588</v>
      </c>
      <c r="H13" s="38"/>
      <c r="I13" s="12" t="s">
        <v>12</v>
      </c>
      <c r="J13" s="13" t="s">
        <v>267</v>
      </c>
      <c r="K13" s="14">
        <v>24500</v>
      </c>
      <c r="L13" s="14"/>
      <c r="M13" s="15">
        <v>0</v>
      </c>
      <c r="N13" s="14">
        <v>0</v>
      </c>
      <c r="O13" s="14">
        <f t="shared" si="2"/>
        <v>0</v>
      </c>
      <c r="P13" s="14"/>
      <c r="Q13" s="13" t="s">
        <v>99</v>
      </c>
      <c r="R13" s="12"/>
      <c r="S13" s="12"/>
    </row>
    <row r="14" spans="1:47" ht="60.75" customHeight="1" x14ac:dyDescent="0.25">
      <c r="A14" s="12" t="s">
        <v>326</v>
      </c>
      <c r="B14" s="12">
        <v>10</v>
      </c>
      <c r="C14" s="13" t="s">
        <v>134</v>
      </c>
      <c r="D14" s="12" t="s">
        <v>16</v>
      </c>
      <c r="E14" s="12" t="s">
        <v>91</v>
      </c>
      <c r="F14" s="13" t="s">
        <v>92</v>
      </c>
      <c r="G14" s="13" t="s">
        <v>589</v>
      </c>
      <c r="H14" s="38"/>
      <c r="I14" s="12" t="s">
        <v>12</v>
      </c>
      <c r="J14" s="13" t="s">
        <v>268</v>
      </c>
      <c r="K14" s="14">
        <v>19300</v>
      </c>
      <c r="L14" s="14"/>
      <c r="M14" s="15">
        <v>0</v>
      </c>
      <c r="N14" s="14">
        <v>0</v>
      </c>
      <c r="O14" s="14">
        <f t="shared" si="2"/>
        <v>0</v>
      </c>
      <c r="P14" s="14"/>
      <c r="Q14" s="13" t="s">
        <v>96</v>
      </c>
      <c r="R14" s="12"/>
      <c r="S14" s="12"/>
    </row>
    <row r="15" spans="1:47" ht="56.25" x14ac:dyDescent="0.25">
      <c r="A15" s="22" t="s">
        <v>334</v>
      </c>
      <c r="B15" s="12">
        <v>11</v>
      </c>
      <c r="C15" s="13" t="s">
        <v>135</v>
      </c>
      <c r="D15" s="12" t="s">
        <v>16</v>
      </c>
      <c r="E15" s="12" t="s">
        <v>91</v>
      </c>
      <c r="F15" s="13" t="s">
        <v>93</v>
      </c>
      <c r="G15" s="13" t="s">
        <v>590</v>
      </c>
      <c r="H15" s="38"/>
      <c r="I15" s="12" t="s">
        <v>12</v>
      </c>
      <c r="J15" s="13" t="s">
        <v>269</v>
      </c>
      <c r="K15" s="14">
        <v>4670.45</v>
      </c>
      <c r="L15" s="14"/>
      <c r="M15" s="15">
        <v>0</v>
      </c>
      <c r="N15" s="14">
        <v>0</v>
      </c>
      <c r="O15" s="14">
        <f t="shared" si="2"/>
        <v>0</v>
      </c>
      <c r="P15" s="14"/>
      <c r="Q15" s="13" t="s">
        <v>397</v>
      </c>
      <c r="R15" s="12"/>
      <c r="S15" s="12"/>
    </row>
    <row r="16" spans="1:47" ht="22.5" x14ac:dyDescent="0.25">
      <c r="A16" s="13" t="s">
        <v>334</v>
      </c>
      <c r="B16" s="12">
        <v>12</v>
      </c>
      <c r="C16" s="13" t="s">
        <v>136</v>
      </c>
      <c r="D16" s="12" t="s">
        <v>16</v>
      </c>
      <c r="E16" s="12" t="s">
        <v>91</v>
      </c>
      <c r="F16" s="13" t="s">
        <v>94</v>
      </c>
      <c r="G16" s="13" t="s">
        <v>591</v>
      </c>
      <c r="H16" s="38"/>
      <c r="I16" s="12" t="s">
        <v>12</v>
      </c>
      <c r="J16" s="13" t="s">
        <v>270</v>
      </c>
      <c r="K16" s="14">
        <v>5819.4</v>
      </c>
      <c r="L16" s="14"/>
      <c r="M16" s="15">
        <v>0</v>
      </c>
      <c r="N16" s="14">
        <v>0</v>
      </c>
      <c r="O16" s="14">
        <f t="shared" si="2"/>
        <v>0</v>
      </c>
      <c r="P16" s="14"/>
      <c r="Q16" s="13" t="s">
        <v>95</v>
      </c>
      <c r="R16" s="12"/>
      <c r="S16" s="12"/>
    </row>
    <row r="17" spans="1:19" x14ac:dyDescent="0.25">
      <c r="A17" s="48"/>
      <c r="B17" s="49"/>
      <c r="C17" s="49"/>
      <c r="D17" s="49"/>
      <c r="E17" s="49"/>
      <c r="F17" s="49"/>
      <c r="G17" s="50"/>
      <c r="H17" s="25">
        <f>SUM(N10:N16)</f>
        <v>13157.7</v>
      </c>
      <c r="I17" s="39"/>
      <c r="J17" s="40"/>
      <c r="K17" s="40"/>
      <c r="L17" s="40"/>
      <c r="M17" s="40"/>
      <c r="N17" s="40"/>
      <c r="O17" s="40"/>
      <c r="P17" s="40"/>
      <c r="Q17" s="40"/>
      <c r="R17" s="40"/>
      <c r="S17" s="41"/>
    </row>
    <row r="18" spans="1:19" ht="45" x14ac:dyDescent="0.25">
      <c r="A18" s="13" t="s">
        <v>327</v>
      </c>
      <c r="B18" s="12">
        <v>13</v>
      </c>
      <c r="C18" s="13" t="s">
        <v>137</v>
      </c>
      <c r="D18" s="12" t="s">
        <v>60</v>
      </c>
      <c r="E18" s="12" t="s">
        <v>170</v>
      </c>
      <c r="F18" s="13" t="s">
        <v>177</v>
      </c>
      <c r="G18" s="13" t="s">
        <v>592</v>
      </c>
      <c r="H18" s="45">
        <v>52540.95</v>
      </c>
      <c r="I18" s="12" t="s">
        <v>367</v>
      </c>
      <c r="J18" s="13" t="s">
        <v>271</v>
      </c>
      <c r="K18" s="14">
        <v>29480.31</v>
      </c>
      <c r="L18" s="14"/>
      <c r="M18" s="15">
        <f>N18*100/K18</f>
        <v>0</v>
      </c>
      <c r="N18" s="14">
        <v>0</v>
      </c>
      <c r="O18" s="14">
        <f t="shared" si="2"/>
        <v>0</v>
      </c>
      <c r="P18" s="14"/>
      <c r="Q18" s="13" t="s">
        <v>372</v>
      </c>
      <c r="R18" s="12"/>
      <c r="S18" s="12"/>
    </row>
    <row r="19" spans="1:19" ht="22.5" x14ac:dyDescent="0.25">
      <c r="A19" s="21" t="s">
        <v>328</v>
      </c>
      <c r="B19" s="21">
        <v>14</v>
      </c>
      <c r="C19" s="1" t="s">
        <v>138</v>
      </c>
      <c r="D19" s="19" t="s">
        <v>60</v>
      </c>
      <c r="E19" s="21" t="s">
        <v>171</v>
      </c>
      <c r="F19" s="1" t="s">
        <v>178</v>
      </c>
      <c r="G19" s="1" t="s">
        <v>593</v>
      </c>
      <c r="H19" s="46"/>
      <c r="I19" s="21" t="s">
        <v>367</v>
      </c>
      <c r="J19" s="1" t="s">
        <v>272</v>
      </c>
      <c r="K19" s="38">
        <v>7105.62</v>
      </c>
      <c r="L19" s="38"/>
      <c r="M19" s="32">
        <f t="shared" ref="M19:M26" si="3">N19*100/K19</f>
        <v>75</v>
      </c>
      <c r="N19" s="38">
        <f>K19*75%</f>
        <v>5329.2150000000001</v>
      </c>
      <c r="O19" s="17">
        <f t="shared" si="2"/>
        <v>2664.6075000000001</v>
      </c>
      <c r="P19" s="17">
        <f>K19-N19</f>
        <v>1776.4049999999997</v>
      </c>
      <c r="Q19" s="1" t="s">
        <v>81</v>
      </c>
      <c r="R19" s="21"/>
      <c r="S19" s="21"/>
    </row>
    <row r="20" spans="1:19" ht="39" customHeight="1" x14ac:dyDescent="0.25">
      <c r="A20" s="12" t="s">
        <v>326</v>
      </c>
      <c r="B20" s="12"/>
      <c r="C20" s="13" t="s">
        <v>401</v>
      </c>
      <c r="D20" s="29" t="s">
        <v>60</v>
      </c>
      <c r="E20" s="12" t="s">
        <v>170</v>
      </c>
      <c r="F20" s="13" t="s">
        <v>402</v>
      </c>
      <c r="G20" s="13" t="s">
        <v>403</v>
      </c>
      <c r="H20" s="46"/>
      <c r="I20" s="13" t="s">
        <v>367</v>
      </c>
      <c r="J20" s="13" t="s">
        <v>404</v>
      </c>
      <c r="K20" s="14">
        <v>14640</v>
      </c>
      <c r="L20" s="14"/>
      <c r="M20" s="15">
        <v>75</v>
      </c>
      <c r="N20" s="14">
        <v>0</v>
      </c>
      <c r="O20" s="14">
        <f t="shared" si="2"/>
        <v>0</v>
      </c>
      <c r="P20" s="14"/>
      <c r="Q20" s="13" t="s">
        <v>405</v>
      </c>
      <c r="R20" s="12"/>
      <c r="S20" s="12"/>
    </row>
    <row r="21" spans="1:19" ht="39" customHeight="1" x14ac:dyDescent="0.25">
      <c r="A21" s="21" t="s">
        <v>333</v>
      </c>
      <c r="B21" s="21">
        <v>15</v>
      </c>
      <c r="C21" s="1" t="s">
        <v>139</v>
      </c>
      <c r="D21" s="19" t="s">
        <v>60</v>
      </c>
      <c r="E21" s="21" t="s">
        <v>170</v>
      </c>
      <c r="F21" s="1" t="s">
        <v>179</v>
      </c>
      <c r="G21" s="1" t="s">
        <v>594</v>
      </c>
      <c r="H21" s="46"/>
      <c r="I21" s="21" t="s">
        <v>367</v>
      </c>
      <c r="J21" s="1" t="s">
        <v>273</v>
      </c>
      <c r="K21" s="38">
        <v>10004</v>
      </c>
      <c r="L21" s="38"/>
      <c r="M21" s="32">
        <f t="shared" si="3"/>
        <v>75</v>
      </c>
      <c r="N21" s="38">
        <f t="shared" ref="N21:N45" si="4">K21*75%</f>
        <v>7503</v>
      </c>
      <c r="O21" s="17">
        <f t="shared" si="2"/>
        <v>3751.5</v>
      </c>
      <c r="P21" s="17">
        <f>K21-N21</f>
        <v>2501</v>
      </c>
      <c r="Q21" s="1" t="s">
        <v>81</v>
      </c>
      <c r="R21" s="21"/>
      <c r="S21" s="21"/>
    </row>
    <row r="22" spans="1:19" ht="22.5" x14ac:dyDescent="0.25">
      <c r="A22" s="21" t="s">
        <v>328</v>
      </c>
      <c r="B22" s="21">
        <v>16</v>
      </c>
      <c r="C22" s="1" t="s">
        <v>140</v>
      </c>
      <c r="D22" s="19" t="s">
        <v>60</v>
      </c>
      <c r="E22" s="21" t="s">
        <v>172</v>
      </c>
      <c r="F22" s="1" t="s">
        <v>180</v>
      </c>
      <c r="G22" s="1" t="s">
        <v>595</v>
      </c>
      <c r="H22" s="46"/>
      <c r="I22" s="21" t="s">
        <v>367</v>
      </c>
      <c r="J22" s="1" t="s">
        <v>274</v>
      </c>
      <c r="K22" s="38">
        <v>18910</v>
      </c>
      <c r="L22" s="38"/>
      <c r="M22" s="32">
        <f t="shared" si="3"/>
        <v>75</v>
      </c>
      <c r="N22" s="38">
        <f t="shared" si="4"/>
        <v>14182.5</v>
      </c>
      <c r="O22" s="17">
        <f t="shared" si="2"/>
        <v>7091.25</v>
      </c>
      <c r="P22" s="17">
        <f t="shared" ref="P22:P26" si="5">K22-N22</f>
        <v>4727.5</v>
      </c>
      <c r="Q22" s="1" t="s">
        <v>81</v>
      </c>
      <c r="R22" s="21"/>
      <c r="S22" s="21"/>
    </row>
    <row r="23" spans="1:19" ht="22.5" x14ac:dyDescent="0.25">
      <c r="A23" s="21" t="s">
        <v>390</v>
      </c>
      <c r="B23" s="21"/>
      <c r="C23" s="1" t="s">
        <v>387</v>
      </c>
      <c r="D23" s="19" t="s">
        <v>60</v>
      </c>
      <c r="E23" s="21" t="s">
        <v>172</v>
      </c>
      <c r="F23" s="1" t="s">
        <v>388</v>
      </c>
      <c r="G23" s="1" t="s">
        <v>389</v>
      </c>
      <c r="H23" s="46"/>
      <c r="I23" s="21" t="s">
        <v>367</v>
      </c>
      <c r="J23" s="1" t="s">
        <v>391</v>
      </c>
      <c r="K23" s="38">
        <v>6673.4</v>
      </c>
      <c r="L23" s="38"/>
      <c r="M23" s="32">
        <v>75</v>
      </c>
      <c r="N23" s="38">
        <f t="shared" si="4"/>
        <v>5005.0499999999993</v>
      </c>
      <c r="O23" s="17">
        <f t="shared" si="2"/>
        <v>2502.5249999999996</v>
      </c>
      <c r="P23" s="17">
        <f t="shared" si="5"/>
        <v>1668.3500000000004</v>
      </c>
      <c r="Q23" s="1" t="s">
        <v>81</v>
      </c>
      <c r="R23" s="21"/>
      <c r="S23" s="21"/>
    </row>
    <row r="24" spans="1:19" ht="34.5" customHeight="1" x14ac:dyDescent="0.25">
      <c r="A24" s="16" t="s">
        <v>334</v>
      </c>
      <c r="B24" s="16"/>
      <c r="C24" s="5" t="s">
        <v>393</v>
      </c>
      <c r="D24" s="35" t="s">
        <v>60</v>
      </c>
      <c r="E24" s="16" t="s">
        <v>172</v>
      </c>
      <c r="F24" s="5" t="s">
        <v>394</v>
      </c>
      <c r="G24" s="5" t="s">
        <v>395</v>
      </c>
      <c r="H24" s="46"/>
      <c r="I24" s="16" t="s">
        <v>12</v>
      </c>
      <c r="J24" s="5" t="s">
        <v>406</v>
      </c>
      <c r="K24" s="17">
        <v>7564.61</v>
      </c>
      <c r="L24" s="17"/>
      <c r="M24" s="32">
        <v>75</v>
      </c>
      <c r="N24" s="17">
        <f t="shared" si="4"/>
        <v>5673.4574999999995</v>
      </c>
      <c r="O24" s="17">
        <f t="shared" si="2"/>
        <v>2836.7287499999998</v>
      </c>
      <c r="P24" s="17">
        <f t="shared" si="5"/>
        <v>1891.1525000000001</v>
      </c>
      <c r="Q24" s="5" t="s">
        <v>81</v>
      </c>
      <c r="R24" s="16"/>
      <c r="S24" s="16"/>
    </row>
    <row r="25" spans="1:19" ht="22.5" x14ac:dyDescent="0.25">
      <c r="A25" s="21" t="s">
        <v>334</v>
      </c>
      <c r="B25" s="16">
        <v>17</v>
      </c>
      <c r="C25" s="5" t="s">
        <v>141</v>
      </c>
      <c r="D25" s="19" t="s">
        <v>60</v>
      </c>
      <c r="E25" s="16" t="s">
        <v>173</v>
      </c>
      <c r="F25" s="5" t="s">
        <v>181</v>
      </c>
      <c r="G25" s="5" t="s">
        <v>596</v>
      </c>
      <c r="H25" s="46"/>
      <c r="I25" s="21" t="s">
        <v>367</v>
      </c>
      <c r="J25" s="1" t="s">
        <v>275</v>
      </c>
      <c r="K25" s="38">
        <v>7320</v>
      </c>
      <c r="L25" s="38"/>
      <c r="M25" s="32">
        <f t="shared" si="3"/>
        <v>75</v>
      </c>
      <c r="N25" s="38">
        <f t="shared" si="4"/>
        <v>5490</v>
      </c>
      <c r="O25" s="17">
        <f t="shared" si="2"/>
        <v>2745</v>
      </c>
      <c r="P25" s="17">
        <f t="shared" si="5"/>
        <v>1830</v>
      </c>
      <c r="Q25" s="1" t="s">
        <v>81</v>
      </c>
      <c r="R25" s="21"/>
      <c r="S25" s="21"/>
    </row>
    <row r="26" spans="1:19" ht="22.5" x14ac:dyDescent="0.25">
      <c r="A26" s="21" t="s">
        <v>334</v>
      </c>
      <c r="B26" s="16"/>
      <c r="C26" s="5" t="s">
        <v>383</v>
      </c>
      <c r="D26" s="21" t="s">
        <v>60</v>
      </c>
      <c r="E26" s="16" t="s">
        <v>173</v>
      </c>
      <c r="F26" s="5" t="s">
        <v>384</v>
      </c>
      <c r="G26" s="1" t="s">
        <v>385</v>
      </c>
      <c r="H26" s="47"/>
      <c r="I26" s="21" t="s">
        <v>367</v>
      </c>
      <c r="J26" s="1" t="s">
        <v>386</v>
      </c>
      <c r="K26" s="38">
        <v>7564</v>
      </c>
      <c r="L26" s="38"/>
      <c r="M26" s="32">
        <f t="shared" si="3"/>
        <v>75</v>
      </c>
      <c r="N26" s="38">
        <f t="shared" si="4"/>
        <v>5673</v>
      </c>
      <c r="O26" s="17">
        <f t="shared" si="2"/>
        <v>2836.5</v>
      </c>
      <c r="P26" s="17">
        <f t="shared" si="5"/>
        <v>1891</v>
      </c>
      <c r="Q26" s="1" t="s">
        <v>81</v>
      </c>
      <c r="R26" s="21"/>
      <c r="S26" s="21"/>
    </row>
    <row r="27" spans="1:19" x14ac:dyDescent="0.25">
      <c r="A27" s="39"/>
      <c r="B27" s="40"/>
      <c r="C27" s="40"/>
      <c r="D27" s="40"/>
      <c r="E27" s="40"/>
      <c r="F27" s="40"/>
      <c r="G27" s="41"/>
      <c r="H27" s="25">
        <f>SUM(N18:N25)</f>
        <v>43183.222499999996</v>
      </c>
      <c r="I27" s="39"/>
      <c r="J27" s="40"/>
      <c r="K27" s="40"/>
      <c r="L27" s="40"/>
      <c r="M27" s="40"/>
      <c r="N27" s="40"/>
      <c r="O27" s="40"/>
      <c r="P27" s="40"/>
      <c r="Q27" s="40"/>
      <c r="R27" s="40"/>
      <c r="S27" s="41"/>
    </row>
    <row r="28" spans="1:19" ht="33.75" x14ac:dyDescent="0.25">
      <c r="A28" s="21" t="s">
        <v>334</v>
      </c>
      <c r="B28" s="21">
        <v>18</v>
      </c>
      <c r="C28" s="1" t="s">
        <v>25</v>
      </c>
      <c r="D28" s="19" t="s">
        <v>61</v>
      </c>
      <c r="E28" s="21" t="s">
        <v>184</v>
      </c>
      <c r="F28" s="1" t="s">
        <v>183</v>
      </c>
      <c r="G28" s="1" t="s">
        <v>597</v>
      </c>
      <c r="H28" s="38">
        <v>89108.71</v>
      </c>
      <c r="I28" s="21" t="s">
        <v>367</v>
      </c>
      <c r="J28" s="1" t="s">
        <v>276</v>
      </c>
      <c r="K28" s="38">
        <v>7856.8</v>
      </c>
      <c r="L28" s="38"/>
      <c r="M28" s="3">
        <f>N28*100/K28</f>
        <v>75</v>
      </c>
      <c r="N28" s="38">
        <f t="shared" si="4"/>
        <v>5892.6</v>
      </c>
      <c r="O28" s="17">
        <f t="shared" si="2"/>
        <v>2946.3</v>
      </c>
      <c r="P28" s="17">
        <f>K28-N28</f>
        <v>1964.1999999999998</v>
      </c>
      <c r="Q28" s="18" t="s">
        <v>100</v>
      </c>
      <c r="R28" s="21"/>
      <c r="S28" s="21"/>
    </row>
    <row r="29" spans="1:19" ht="22.5" x14ac:dyDescent="0.25">
      <c r="A29" s="21" t="s">
        <v>334</v>
      </c>
      <c r="B29" s="21">
        <v>19</v>
      </c>
      <c r="C29" s="1" t="s">
        <v>26</v>
      </c>
      <c r="D29" s="19" t="s">
        <v>61</v>
      </c>
      <c r="E29" s="21" t="s">
        <v>184</v>
      </c>
      <c r="F29" s="1" t="s">
        <v>185</v>
      </c>
      <c r="G29" s="1" t="s">
        <v>598</v>
      </c>
      <c r="H29" s="38"/>
      <c r="I29" s="21" t="s">
        <v>367</v>
      </c>
      <c r="J29" s="1" t="s">
        <v>277</v>
      </c>
      <c r="K29" s="38">
        <f>[1]TUTTI!N25</f>
        <v>7000</v>
      </c>
      <c r="L29" s="38"/>
      <c r="M29" s="3">
        <f t="shared" ref="M29:M45" si="6">N29*100/K29</f>
        <v>75</v>
      </c>
      <c r="N29" s="38">
        <f t="shared" si="4"/>
        <v>5250</v>
      </c>
      <c r="O29" s="17">
        <f t="shared" si="2"/>
        <v>2625</v>
      </c>
      <c r="P29" s="17">
        <f t="shared" ref="P29:P45" si="7">K29-N29</f>
        <v>1750</v>
      </c>
      <c r="Q29" s="1" t="s">
        <v>81</v>
      </c>
      <c r="R29" s="21"/>
      <c r="S29" s="21"/>
    </row>
    <row r="30" spans="1:19" ht="45" x14ac:dyDescent="0.25">
      <c r="A30" s="13" t="s">
        <v>101</v>
      </c>
      <c r="B30" s="12">
        <v>20</v>
      </c>
      <c r="C30" s="13" t="s">
        <v>27</v>
      </c>
      <c r="D30" s="13" t="s">
        <v>61</v>
      </c>
      <c r="E30" s="12" t="s">
        <v>184</v>
      </c>
      <c r="F30" s="13" t="s">
        <v>182</v>
      </c>
      <c r="G30" s="13" t="s">
        <v>599</v>
      </c>
      <c r="H30" s="38"/>
      <c r="I30" s="12" t="s">
        <v>367</v>
      </c>
      <c r="J30" s="13" t="s">
        <v>278</v>
      </c>
      <c r="K30" s="14">
        <f>[1]TUTTI!N26</f>
        <v>7849.97</v>
      </c>
      <c r="L30" s="14"/>
      <c r="M30" s="14">
        <f t="shared" si="6"/>
        <v>0</v>
      </c>
      <c r="N30" s="14">
        <v>0</v>
      </c>
      <c r="O30" s="14">
        <f>N30/2</f>
        <v>0</v>
      </c>
      <c r="P30" s="14">
        <v>0</v>
      </c>
      <c r="Q30" s="13" t="s">
        <v>372</v>
      </c>
      <c r="R30" s="12"/>
      <c r="S30" s="12"/>
    </row>
    <row r="31" spans="1:19" ht="56.25" x14ac:dyDescent="0.25">
      <c r="A31" s="21" t="s">
        <v>333</v>
      </c>
      <c r="B31" s="21">
        <v>21</v>
      </c>
      <c r="C31" s="1" t="s">
        <v>28</v>
      </c>
      <c r="D31" s="19" t="s">
        <v>61</v>
      </c>
      <c r="E31" s="21" t="s">
        <v>184</v>
      </c>
      <c r="F31" s="1" t="s">
        <v>186</v>
      </c>
      <c r="G31" s="1" t="s">
        <v>600</v>
      </c>
      <c r="H31" s="38"/>
      <c r="I31" s="21" t="s">
        <v>367</v>
      </c>
      <c r="J31" s="1" t="s">
        <v>279</v>
      </c>
      <c r="K31" s="38">
        <f>[1]TUTTI!N27</f>
        <v>6527</v>
      </c>
      <c r="L31" s="38"/>
      <c r="M31" s="3">
        <f t="shared" si="6"/>
        <v>75</v>
      </c>
      <c r="N31" s="38">
        <f t="shared" si="4"/>
        <v>4895.25</v>
      </c>
      <c r="O31" s="17">
        <f t="shared" si="2"/>
        <v>2447.625</v>
      </c>
      <c r="P31" s="17">
        <f t="shared" si="7"/>
        <v>1631.75</v>
      </c>
      <c r="Q31" s="1" t="s">
        <v>81</v>
      </c>
      <c r="R31" s="21"/>
      <c r="S31" s="21"/>
    </row>
    <row r="32" spans="1:19" ht="22.5" x14ac:dyDescent="0.25">
      <c r="A32" s="21" t="s">
        <v>333</v>
      </c>
      <c r="B32" s="21">
        <v>22</v>
      </c>
      <c r="C32" s="1" t="s">
        <v>29</v>
      </c>
      <c r="D32" s="19" t="s">
        <v>61</v>
      </c>
      <c r="E32" s="21" t="s">
        <v>184</v>
      </c>
      <c r="F32" s="1" t="s">
        <v>187</v>
      </c>
      <c r="G32" s="1" t="s">
        <v>601</v>
      </c>
      <c r="H32" s="38"/>
      <c r="I32" s="21" t="s">
        <v>367</v>
      </c>
      <c r="J32" s="1" t="s">
        <v>280</v>
      </c>
      <c r="K32" s="38">
        <f>[1]TUTTI!N28</f>
        <v>8000</v>
      </c>
      <c r="L32" s="38"/>
      <c r="M32" s="3">
        <f t="shared" si="6"/>
        <v>75</v>
      </c>
      <c r="N32" s="38">
        <f t="shared" si="4"/>
        <v>6000</v>
      </c>
      <c r="O32" s="17">
        <f t="shared" si="2"/>
        <v>3000</v>
      </c>
      <c r="P32" s="17">
        <f t="shared" si="7"/>
        <v>2000</v>
      </c>
      <c r="Q32" s="1" t="s">
        <v>81</v>
      </c>
      <c r="R32" s="21"/>
      <c r="S32" s="21"/>
    </row>
    <row r="33" spans="1:19" ht="33.75" x14ac:dyDescent="0.25">
      <c r="A33" s="21" t="s">
        <v>334</v>
      </c>
      <c r="B33" s="21">
        <v>23</v>
      </c>
      <c r="C33" s="1" t="s">
        <v>30</v>
      </c>
      <c r="D33" s="19" t="s">
        <v>61</v>
      </c>
      <c r="E33" s="21" t="s">
        <v>184</v>
      </c>
      <c r="F33" s="1" t="s">
        <v>188</v>
      </c>
      <c r="G33" s="1" t="s">
        <v>602</v>
      </c>
      <c r="H33" s="38"/>
      <c r="I33" s="21" t="s">
        <v>367</v>
      </c>
      <c r="J33" s="1" t="s">
        <v>281</v>
      </c>
      <c r="K33" s="38">
        <f>[1]TUTTI!N29</f>
        <v>7270</v>
      </c>
      <c r="L33" s="38"/>
      <c r="M33" s="3">
        <f t="shared" si="6"/>
        <v>75</v>
      </c>
      <c r="N33" s="38">
        <f t="shared" si="4"/>
        <v>5452.5</v>
      </c>
      <c r="O33" s="17">
        <f t="shared" si="2"/>
        <v>2726.25</v>
      </c>
      <c r="P33" s="17">
        <f t="shared" si="7"/>
        <v>1817.5</v>
      </c>
      <c r="Q33" s="1" t="s">
        <v>81</v>
      </c>
      <c r="R33" s="21"/>
      <c r="S33" s="21"/>
    </row>
    <row r="34" spans="1:19" ht="22.5" x14ac:dyDescent="0.25">
      <c r="A34" s="21" t="s">
        <v>334</v>
      </c>
      <c r="B34" s="21">
        <v>24</v>
      </c>
      <c r="C34" s="1" t="s">
        <v>31</v>
      </c>
      <c r="D34" s="19" t="s">
        <v>61</v>
      </c>
      <c r="E34" s="21" t="s">
        <v>184</v>
      </c>
      <c r="F34" s="1" t="s">
        <v>189</v>
      </c>
      <c r="G34" s="1" t="s">
        <v>603</v>
      </c>
      <c r="H34" s="38"/>
      <c r="I34" s="21" t="s">
        <v>367</v>
      </c>
      <c r="J34" s="1" t="s">
        <v>282</v>
      </c>
      <c r="K34" s="38">
        <v>3390.38</v>
      </c>
      <c r="L34" s="38"/>
      <c r="M34" s="3">
        <f t="shared" si="6"/>
        <v>75</v>
      </c>
      <c r="N34" s="38">
        <f t="shared" si="4"/>
        <v>2542.7849999999999</v>
      </c>
      <c r="O34" s="17">
        <f t="shared" si="2"/>
        <v>1271.3924999999999</v>
      </c>
      <c r="P34" s="17">
        <f t="shared" si="7"/>
        <v>847.59500000000025</v>
      </c>
      <c r="Q34" s="5" t="s">
        <v>81</v>
      </c>
      <c r="R34" s="21"/>
      <c r="S34" s="21"/>
    </row>
    <row r="35" spans="1:19" ht="22.5" x14ac:dyDescent="0.25">
      <c r="A35" s="21" t="s">
        <v>334</v>
      </c>
      <c r="B35" s="21">
        <v>25</v>
      </c>
      <c r="C35" s="1" t="s">
        <v>32</v>
      </c>
      <c r="D35" s="19" t="s">
        <v>61</v>
      </c>
      <c r="E35" s="21" t="s">
        <v>184</v>
      </c>
      <c r="F35" s="1" t="s">
        <v>182</v>
      </c>
      <c r="G35" s="1" t="s">
        <v>604</v>
      </c>
      <c r="H35" s="38"/>
      <c r="I35" s="21" t="s">
        <v>367</v>
      </c>
      <c r="J35" s="1" t="s">
        <v>283</v>
      </c>
      <c r="K35" s="38">
        <f>[1]TUTTI!N31</f>
        <v>3448.64</v>
      </c>
      <c r="L35" s="38"/>
      <c r="M35" s="3">
        <f t="shared" si="6"/>
        <v>75</v>
      </c>
      <c r="N35" s="38">
        <f t="shared" si="4"/>
        <v>2586.48</v>
      </c>
      <c r="O35" s="17">
        <f t="shared" si="2"/>
        <v>1293.24</v>
      </c>
      <c r="P35" s="17">
        <f t="shared" si="7"/>
        <v>862.15999999999985</v>
      </c>
      <c r="Q35" s="1" t="s">
        <v>81</v>
      </c>
      <c r="R35" s="21"/>
      <c r="S35" s="21"/>
    </row>
    <row r="36" spans="1:19" ht="22.5" x14ac:dyDescent="0.25">
      <c r="A36" s="21" t="s">
        <v>334</v>
      </c>
      <c r="B36" s="21">
        <v>26</v>
      </c>
      <c r="C36" s="1" t="s">
        <v>33</v>
      </c>
      <c r="D36" s="19" t="s">
        <v>61</v>
      </c>
      <c r="E36" s="21" t="s">
        <v>190</v>
      </c>
      <c r="F36" s="1" t="s">
        <v>191</v>
      </c>
      <c r="G36" s="1" t="s">
        <v>605</v>
      </c>
      <c r="H36" s="38"/>
      <c r="I36" s="21" t="s">
        <v>367</v>
      </c>
      <c r="J36" s="1" t="s">
        <v>284</v>
      </c>
      <c r="K36" s="38">
        <f>[1]TUTTI!N32</f>
        <v>9723.2999999999993</v>
      </c>
      <c r="L36" s="38"/>
      <c r="M36" s="3">
        <f t="shared" si="6"/>
        <v>75</v>
      </c>
      <c r="N36" s="38">
        <f t="shared" si="4"/>
        <v>7292.4749999999995</v>
      </c>
      <c r="O36" s="17">
        <f t="shared" si="2"/>
        <v>3646.2374999999997</v>
      </c>
      <c r="P36" s="17">
        <f t="shared" si="7"/>
        <v>2430.8249999999998</v>
      </c>
      <c r="Q36" s="1" t="s">
        <v>81</v>
      </c>
      <c r="R36" s="21"/>
      <c r="S36" s="21"/>
    </row>
    <row r="37" spans="1:19" ht="22.5" x14ac:dyDescent="0.25">
      <c r="A37" s="21" t="s">
        <v>345</v>
      </c>
      <c r="B37" s="21">
        <v>27</v>
      </c>
      <c r="C37" s="1" t="s">
        <v>34</v>
      </c>
      <c r="D37" s="19" t="s">
        <v>61</v>
      </c>
      <c r="E37" s="21" t="s">
        <v>192</v>
      </c>
      <c r="F37" s="1" t="s">
        <v>193</v>
      </c>
      <c r="G37" s="1" t="s">
        <v>606</v>
      </c>
      <c r="H37" s="38"/>
      <c r="I37" s="21" t="s">
        <v>367</v>
      </c>
      <c r="J37" s="1" t="s">
        <v>285</v>
      </c>
      <c r="K37" s="38">
        <f>[1]TUTTI!N33</f>
        <v>6466</v>
      </c>
      <c r="L37" s="38"/>
      <c r="M37" s="3">
        <f t="shared" si="6"/>
        <v>75</v>
      </c>
      <c r="N37" s="38">
        <f t="shared" si="4"/>
        <v>4849.5</v>
      </c>
      <c r="O37" s="17">
        <f t="shared" si="2"/>
        <v>2424.75</v>
      </c>
      <c r="P37" s="17">
        <f t="shared" si="7"/>
        <v>1616.5</v>
      </c>
      <c r="Q37" s="1" t="s">
        <v>81</v>
      </c>
      <c r="R37" s="21"/>
      <c r="S37" s="21"/>
    </row>
    <row r="38" spans="1:19" ht="101.25" x14ac:dyDescent="0.25">
      <c r="A38" s="21" t="s">
        <v>334</v>
      </c>
      <c r="B38" s="21">
        <v>28</v>
      </c>
      <c r="C38" s="1" t="s">
        <v>35</v>
      </c>
      <c r="D38" s="19" t="s">
        <v>61</v>
      </c>
      <c r="E38" s="21" t="s">
        <v>194</v>
      </c>
      <c r="F38" s="1" t="s">
        <v>195</v>
      </c>
      <c r="G38" s="1" t="s">
        <v>607</v>
      </c>
      <c r="H38" s="38"/>
      <c r="I38" s="21" t="s">
        <v>367</v>
      </c>
      <c r="J38" s="1" t="s">
        <v>286</v>
      </c>
      <c r="K38" s="38">
        <f>[1]TUTTI!N34</f>
        <v>7230</v>
      </c>
      <c r="L38" s="38"/>
      <c r="M38" s="3">
        <f t="shared" si="6"/>
        <v>75</v>
      </c>
      <c r="N38" s="38">
        <f t="shared" si="4"/>
        <v>5422.5</v>
      </c>
      <c r="O38" s="17">
        <f t="shared" si="2"/>
        <v>2711.25</v>
      </c>
      <c r="P38" s="17">
        <f t="shared" si="7"/>
        <v>1807.5</v>
      </c>
      <c r="Q38" s="1" t="s">
        <v>81</v>
      </c>
      <c r="R38" s="21"/>
      <c r="S38" s="21"/>
    </row>
    <row r="39" spans="1:19" ht="33.75" customHeight="1" x14ac:dyDescent="0.25">
      <c r="A39" s="21" t="s">
        <v>345</v>
      </c>
      <c r="B39" s="21"/>
      <c r="C39" s="1" t="s">
        <v>398</v>
      </c>
      <c r="D39" s="19" t="s">
        <v>61</v>
      </c>
      <c r="E39" s="21" t="s">
        <v>194</v>
      </c>
      <c r="F39" s="1" t="s">
        <v>195</v>
      </c>
      <c r="G39" s="1" t="s">
        <v>399</v>
      </c>
      <c r="H39" s="38"/>
      <c r="I39" s="21" t="s">
        <v>367</v>
      </c>
      <c r="J39" s="1" t="s">
        <v>400</v>
      </c>
      <c r="K39" s="38">
        <v>13008.86</v>
      </c>
      <c r="L39" s="38"/>
      <c r="M39" s="3">
        <f t="shared" si="6"/>
        <v>75.000038435343299</v>
      </c>
      <c r="N39" s="38">
        <v>9756.65</v>
      </c>
      <c r="O39" s="17">
        <f t="shared" si="2"/>
        <v>4878.3249999999998</v>
      </c>
      <c r="P39" s="17">
        <f t="shared" si="7"/>
        <v>3252.2100000000009</v>
      </c>
      <c r="Q39" s="1" t="s">
        <v>81</v>
      </c>
      <c r="R39" s="21"/>
      <c r="S39" s="21"/>
    </row>
    <row r="40" spans="1:19" ht="33.75" x14ac:dyDescent="0.25">
      <c r="A40" s="21"/>
      <c r="B40" s="21">
        <v>29</v>
      </c>
      <c r="C40" s="1" t="s">
        <v>36</v>
      </c>
      <c r="D40" s="19" t="s">
        <v>61</v>
      </c>
      <c r="E40" s="21" t="s">
        <v>194</v>
      </c>
      <c r="F40" s="1" t="s">
        <v>196</v>
      </c>
      <c r="G40" s="1" t="s">
        <v>608</v>
      </c>
      <c r="H40" s="38"/>
      <c r="I40" s="21" t="s">
        <v>367</v>
      </c>
      <c r="J40" s="1" t="s">
        <v>287</v>
      </c>
      <c r="K40" s="38">
        <f>[1]TUTTI!N35</f>
        <v>5985</v>
      </c>
      <c r="L40" s="38"/>
      <c r="M40" s="3">
        <f t="shared" si="6"/>
        <v>75</v>
      </c>
      <c r="N40" s="38">
        <f t="shared" si="4"/>
        <v>4488.75</v>
      </c>
      <c r="O40" s="17">
        <f t="shared" si="2"/>
        <v>2244.375</v>
      </c>
      <c r="P40" s="17">
        <f t="shared" si="7"/>
        <v>1496.25</v>
      </c>
      <c r="Q40" s="1" t="s">
        <v>81</v>
      </c>
      <c r="R40" s="21"/>
      <c r="S40" s="21"/>
    </row>
    <row r="41" spans="1:19" ht="33.75" x14ac:dyDescent="0.25">
      <c r="A41" s="21" t="s">
        <v>334</v>
      </c>
      <c r="B41" s="21">
        <v>30</v>
      </c>
      <c r="C41" s="1" t="s">
        <v>37</v>
      </c>
      <c r="D41" s="19" t="s">
        <v>61</v>
      </c>
      <c r="E41" s="21" t="s">
        <v>194</v>
      </c>
      <c r="F41" s="1" t="s">
        <v>197</v>
      </c>
      <c r="G41" s="1" t="s">
        <v>609</v>
      </c>
      <c r="H41" s="38"/>
      <c r="I41" s="21" t="s">
        <v>367</v>
      </c>
      <c r="J41" s="1" t="s">
        <v>288</v>
      </c>
      <c r="K41" s="38">
        <f>[1]TUTTI!N36</f>
        <v>7930</v>
      </c>
      <c r="L41" s="38"/>
      <c r="M41" s="3">
        <f t="shared" si="6"/>
        <v>75</v>
      </c>
      <c r="N41" s="38">
        <f t="shared" si="4"/>
        <v>5947.5</v>
      </c>
      <c r="O41" s="17">
        <f t="shared" si="2"/>
        <v>2973.75</v>
      </c>
      <c r="P41" s="17">
        <f t="shared" si="7"/>
        <v>1982.5</v>
      </c>
      <c r="Q41" s="1" t="s">
        <v>81</v>
      </c>
      <c r="R41" s="21"/>
      <c r="S41" s="21"/>
    </row>
    <row r="42" spans="1:19" ht="22.5" x14ac:dyDescent="0.25">
      <c r="A42" s="21" t="s">
        <v>334</v>
      </c>
      <c r="B42" s="21">
        <v>31</v>
      </c>
      <c r="C42" s="1" t="s">
        <v>38</v>
      </c>
      <c r="D42" s="19" t="s">
        <v>61</v>
      </c>
      <c r="E42" s="21" t="s">
        <v>199</v>
      </c>
      <c r="F42" s="1" t="s">
        <v>198</v>
      </c>
      <c r="G42" s="1" t="s">
        <v>610</v>
      </c>
      <c r="H42" s="38"/>
      <c r="I42" s="21" t="s">
        <v>367</v>
      </c>
      <c r="J42" s="1" t="s">
        <v>289</v>
      </c>
      <c r="K42" s="38">
        <f>[1]TUTTI!N37</f>
        <v>8784</v>
      </c>
      <c r="L42" s="38"/>
      <c r="M42" s="3">
        <f t="shared" si="6"/>
        <v>75</v>
      </c>
      <c r="N42" s="38">
        <f t="shared" si="4"/>
        <v>6588</v>
      </c>
      <c r="O42" s="17">
        <f t="shared" si="2"/>
        <v>3294</v>
      </c>
      <c r="P42" s="17">
        <f t="shared" si="7"/>
        <v>2196</v>
      </c>
      <c r="Q42" s="1" t="s">
        <v>81</v>
      </c>
      <c r="R42" s="21"/>
      <c r="S42" s="21"/>
    </row>
    <row r="43" spans="1:19" ht="45" x14ac:dyDescent="0.25">
      <c r="A43" s="21" t="s">
        <v>334</v>
      </c>
      <c r="B43" s="21">
        <v>32</v>
      </c>
      <c r="C43" s="1" t="s">
        <v>39</v>
      </c>
      <c r="D43" s="19" t="s">
        <v>61</v>
      </c>
      <c r="E43" s="21" t="s">
        <v>199</v>
      </c>
      <c r="F43" s="1" t="s">
        <v>200</v>
      </c>
      <c r="G43" s="1" t="s">
        <v>611</v>
      </c>
      <c r="H43" s="38"/>
      <c r="I43" s="21" t="s">
        <v>367</v>
      </c>
      <c r="J43" s="1" t="s">
        <v>290</v>
      </c>
      <c r="K43" s="38">
        <f>[1]TUTTI!N38</f>
        <v>7900.01</v>
      </c>
      <c r="L43" s="38"/>
      <c r="M43" s="3">
        <f t="shared" si="6"/>
        <v>75</v>
      </c>
      <c r="N43" s="38">
        <f t="shared" si="4"/>
        <v>5925.0074999999997</v>
      </c>
      <c r="O43" s="17">
        <f t="shared" si="2"/>
        <v>2962.5037499999999</v>
      </c>
      <c r="P43" s="17">
        <f t="shared" si="7"/>
        <v>1975.0025000000005</v>
      </c>
      <c r="Q43" s="1" t="s">
        <v>81</v>
      </c>
      <c r="R43" s="21"/>
      <c r="S43" s="21"/>
    </row>
    <row r="44" spans="1:19" ht="22.5" x14ac:dyDescent="0.25">
      <c r="A44" s="21" t="s">
        <v>334</v>
      </c>
      <c r="B44" s="21">
        <v>33</v>
      </c>
      <c r="C44" s="1" t="s">
        <v>40</v>
      </c>
      <c r="D44" s="19" t="s">
        <v>61</v>
      </c>
      <c r="E44" s="21" t="s">
        <v>199</v>
      </c>
      <c r="F44" s="1" t="s">
        <v>201</v>
      </c>
      <c r="G44" s="1" t="s">
        <v>612</v>
      </c>
      <c r="H44" s="38"/>
      <c r="I44" s="21" t="s">
        <v>367</v>
      </c>
      <c r="J44" s="1" t="s">
        <v>291</v>
      </c>
      <c r="K44" s="38">
        <f>[1]TUTTI!N39</f>
        <v>7000.85</v>
      </c>
      <c r="L44" s="38"/>
      <c r="M44" s="3">
        <f t="shared" si="6"/>
        <v>75.000000000000014</v>
      </c>
      <c r="N44" s="38">
        <f t="shared" si="4"/>
        <v>5250.6375000000007</v>
      </c>
      <c r="O44" s="17">
        <f t="shared" si="2"/>
        <v>2625.3187500000004</v>
      </c>
      <c r="P44" s="17">
        <f t="shared" si="7"/>
        <v>1750.2124999999996</v>
      </c>
      <c r="Q44" s="1" t="s">
        <v>81</v>
      </c>
      <c r="R44" s="21"/>
      <c r="S44" s="21"/>
    </row>
    <row r="45" spans="1:19" ht="22.5" x14ac:dyDescent="0.25">
      <c r="A45" s="21" t="s">
        <v>345</v>
      </c>
      <c r="B45" s="21">
        <v>34</v>
      </c>
      <c r="C45" s="1" t="s">
        <v>41</v>
      </c>
      <c r="D45" s="19" t="s">
        <v>61</v>
      </c>
      <c r="E45" s="21" t="s">
        <v>199</v>
      </c>
      <c r="F45" s="1" t="s">
        <v>202</v>
      </c>
      <c r="G45" s="1" t="s">
        <v>613</v>
      </c>
      <c r="H45" s="38"/>
      <c r="I45" s="21" t="s">
        <v>367</v>
      </c>
      <c r="J45" s="1" t="s">
        <v>292</v>
      </c>
      <c r="K45" s="38">
        <f>[1]TUTTI!N40</f>
        <v>8000</v>
      </c>
      <c r="L45" s="38"/>
      <c r="M45" s="3">
        <f t="shared" si="6"/>
        <v>75</v>
      </c>
      <c r="N45" s="38">
        <f t="shared" si="4"/>
        <v>6000</v>
      </c>
      <c r="O45" s="17">
        <f t="shared" si="2"/>
        <v>3000</v>
      </c>
      <c r="P45" s="17">
        <f t="shared" si="7"/>
        <v>2000</v>
      </c>
      <c r="Q45" s="1" t="s">
        <v>81</v>
      </c>
      <c r="R45" s="21"/>
      <c r="S45" s="21"/>
    </row>
    <row r="46" spans="1:19" x14ac:dyDescent="0.25">
      <c r="A46" s="37"/>
      <c r="B46" s="37"/>
      <c r="C46" s="37"/>
      <c r="D46" s="37"/>
      <c r="E46" s="37"/>
      <c r="F46" s="37"/>
      <c r="G46" s="37"/>
      <c r="H46" s="25">
        <f>SUM(N28:N45)</f>
        <v>94140.634999999995</v>
      </c>
      <c r="I46" s="39"/>
      <c r="J46" s="40"/>
      <c r="K46" s="40"/>
      <c r="L46" s="40"/>
      <c r="M46" s="40"/>
      <c r="N46" s="40"/>
      <c r="O46" s="40"/>
      <c r="P46" s="40"/>
      <c r="Q46" s="40"/>
      <c r="R46" s="40"/>
      <c r="S46" s="41"/>
    </row>
    <row r="47" spans="1:19" ht="33.75" x14ac:dyDescent="0.25">
      <c r="A47" s="6" t="s">
        <v>334</v>
      </c>
      <c r="B47" s="26">
        <v>35</v>
      </c>
      <c r="C47" s="27" t="s">
        <v>142</v>
      </c>
      <c r="D47" s="28" t="s">
        <v>62</v>
      </c>
      <c r="E47" s="26" t="s">
        <v>203</v>
      </c>
      <c r="F47" s="27" t="s">
        <v>204</v>
      </c>
      <c r="G47" s="27" t="s">
        <v>614</v>
      </c>
      <c r="H47" s="38">
        <v>93449.83</v>
      </c>
      <c r="I47" s="21" t="s">
        <v>367</v>
      </c>
      <c r="J47" s="1" t="s">
        <v>293</v>
      </c>
      <c r="K47" s="38">
        <f>[1]TUTTI!N42</f>
        <v>25083.313333333317</v>
      </c>
      <c r="L47" s="38"/>
      <c r="M47" s="3">
        <f>N47*100/K47</f>
        <v>74.999999999999986</v>
      </c>
      <c r="N47" s="38">
        <f>K47*75%</f>
        <v>18812.484999999986</v>
      </c>
      <c r="O47" s="17">
        <f t="shared" si="2"/>
        <v>9406.242499999993</v>
      </c>
      <c r="P47" s="17">
        <f>K47-N47</f>
        <v>6270.8283333333311</v>
      </c>
      <c r="Q47" s="5" t="s">
        <v>102</v>
      </c>
      <c r="R47" s="21"/>
      <c r="S47" s="21"/>
    </row>
    <row r="48" spans="1:19" ht="33.75" x14ac:dyDescent="0.25">
      <c r="A48" s="5" t="s">
        <v>334</v>
      </c>
      <c r="B48" s="16">
        <v>36</v>
      </c>
      <c r="C48" s="5" t="s">
        <v>143</v>
      </c>
      <c r="D48" s="5" t="s">
        <v>62</v>
      </c>
      <c r="E48" s="16" t="s">
        <v>205</v>
      </c>
      <c r="F48" s="5" t="s">
        <v>206</v>
      </c>
      <c r="G48" s="5" t="s">
        <v>615</v>
      </c>
      <c r="H48" s="38"/>
      <c r="I48" s="5" t="s">
        <v>367</v>
      </c>
      <c r="J48" s="5" t="s">
        <v>294</v>
      </c>
      <c r="K48" s="17">
        <f>[1]TUTTI!N43</f>
        <v>42638.86</v>
      </c>
      <c r="L48" s="17"/>
      <c r="M48" s="3">
        <f t="shared" ref="M48:M50" si="8">N48*100/K48</f>
        <v>74.999659934623011</v>
      </c>
      <c r="N48" s="17">
        <v>31979</v>
      </c>
      <c r="O48" s="16">
        <f t="shared" si="2"/>
        <v>15989.5</v>
      </c>
      <c r="P48" s="17">
        <f t="shared" ref="P48:P50" si="9">K48-N48</f>
        <v>10659.86</v>
      </c>
      <c r="Q48" s="5" t="s">
        <v>81</v>
      </c>
      <c r="R48" s="16"/>
      <c r="S48" s="16"/>
    </row>
    <row r="49" spans="1:20" ht="56.25" x14ac:dyDescent="0.25">
      <c r="A49" s="6" t="s">
        <v>334</v>
      </c>
      <c r="B49" s="21">
        <v>37</v>
      </c>
      <c r="C49" s="1" t="s">
        <v>144</v>
      </c>
      <c r="D49" s="20" t="s">
        <v>62</v>
      </c>
      <c r="E49" s="21" t="s">
        <v>203</v>
      </c>
      <c r="F49" s="1" t="s">
        <v>207</v>
      </c>
      <c r="G49" s="1" t="s">
        <v>616</v>
      </c>
      <c r="H49" s="38"/>
      <c r="I49" s="21" t="s">
        <v>367</v>
      </c>
      <c r="J49" s="1" t="s">
        <v>295</v>
      </c>
      <c r="K49" s="38">
        <f>[1]TUTTI!N44</f>
        <v>45983</v>
      </c>
      <c r="L49" s="38"/>
      <c r="M49" s="3">
        <f t="shared" si="8"/>
        <v>75</v>
      </c>
      <c r="N49" s="38">
        <f>K49*75%</f>
        <v>34487.25</v>
      </c>
      <c r="O49" s="17">
        <f t="shared" si="2"/>
        <v>17243.625</v>
      </c>
      <c r="P49" s="17">
        <f t="shared" si="9"/>
        <v>11495.75</v>
      </c>
      <c r="Q49" s="5" t="s">
        <v>103</v>
      </c>
      <c r="R49" s="21"/>
      <c r="S49" s="21"/>
    </row>
    <row r="50" spans="1:20" ht="64.5" customHeight="1" x14ac:dyDescent="0.25">
      <c r="A50" s="8" t="s">
        <v>334</v>
      </c>
      <c r="B50" s="35">
        <v>38</v>
      </c>
      <c r="C50" s="36" t="s">
        <v>145</v>
      </c>
      <c r="D50" s="36" t="s">
        <v>62</v>
      </c>
      <c r="E50" s="35" t="s">
        <v>205</v>
      </c>
      <c r="F50" s="36" t="s">
        <v>206</v>
      </c>
      <c r="G50" s="36" t="s">
        <v>617</v>
      </c>
      <c r="H50" s="38"/>
      <c r="I50" s="16" t="s">
        <v>367</v>
      </c>
      <c r="J50" s="5" t="s">
        <v>296</v>
      </c>
      <c r="K50" s="17">
        <f>[1]TUTTI!N45</f>
        <v>10894.6</v>
      </c>
      <c r="L50" s="17"/>
      <c r="M50" s="3">
        <f t="shared" si="8"/>
        <v>75.000458942962567</v>
      </c>
      <c r="N50" s="17">
        <v>8171</v>
      </c>
      <c r="O50" s="17">
        <f t="shared" si="2"/>
        <v>4085.5</v>
      </c>
      <c r="P50" s="17">
        <f t="shared" si="9"/>
        <v>2723.6000000000004</v>
      </c>
      <c r="Q50" s="5" t="s">
        <v>81</v>
      </c>
      <c r="R50" s="16"/>
      <c r="S50" s="16"/>
    </row>
    <row r="51" spans="1:20" ht="14.25" customHeight="1" x14ac:dyDescent="0.25">
      <c r="A51" s="37"/>
      <c r="B51" s="37"/>
      <c r="C51" s="37"/>
      <c r="D51" s="37"/>
      <c r="E51" s="37"/>
      <c r="F51" s="37"/>
      <c r="G51" s="37"/>
      <c r="H51" s="25">
        <f>SUM(N47:N50)</f>
        <v>93449.734999999986</v>
      </c>
      <c r="I51" s="39"/>
      <c r="J51" s="40"/>
      <c r="K51" s="40"/>
      <c r="L51" s="40"/>
      <c r="M51" s="40"/>
      <c r="N51" s="40"/>
      <c r="O51" s="40"/>
      <c r="P51" s="40"/>
      <c r="Q51" s="40"/>
      <c r="R51" s="40"/>
      <c r="S51" s="41"/>
    </row>
    <row r="52" spans="1:20" ht="33.75" x14ac:dyDescent="0.25">
      <c r="A52" s="6" t="s">
        <v>333</v>
      </c>
      <c r="B52" s="26">
        <v>39</v>
      </c>
      <c r="C52" s="27" t="s">
        <v>329</v>
      </c>
      <c r="D52" s="30" t="s">
        <v>63</v>
      </c>
      <c r="E52" s="26" t="s">
        <v>208</v>
      </c>
      <c r="F52" s="27" t="s">
        <v>42</v>
      </c>
      <c r="G52" s="27" t="s">
        <v>106</v>
      </c>
      <c r="H52" s="38">
        <v>29225.34</v>
      </c>
      <c r="I52" s="21" t="s">
        <v>13</v>
      </c>
      <c r="J52" s="1" t="str">
        <f>[1]TUTTI!L47</f>
        <v>CORSI FORMAZIONE</v>
      </c>
      <c r="K52" s="38">
        <f>[1]TUTTI!N47</f>
        <v>7441.99</v>
      </c>
      <c r="L52" s="38"/>
      <c r="M52" s="3">
        <f>N52*100/K52</f>
        <v>95</v>
      </c>
      <c r="N52" s="38">
        <f>K52*95%</f>
        <v>7069.8904999999995</v>
      </c>
      <c r="O52" s="17">
        <f t="shared" si="2"/>
        <v>3534.9452499999998</v>
      </c>
      <c r="P52" s="17">
        <f>K52-N52</f>
        <v>372.09950000000026</v>
      </c>
      <c r="Q52" s="18" t="s">
        <v>104</v>
      </c>
      <c r="R52" s="21"/>
      <c r="S52" s="21"/>
      <c r="T52" s="10" t="s">
        <v>369</v>
      </c>
    </row>
    <row r="53" spans="1:20" ht="87" customHeight="1" x14ac:dyDescent="0.25">
      <c r="A53" s="6" t="s">
        <v>333</v>
      </c>
      <c r="B53" s="21">
        <v>40</v>
      </c>
      <c r="C53" s="1" t="s">
        <v>330</v>
      </c>
      <c r="D53" s="19" t="s">
        <v>63</v>
      </c>
      <c r="E53" s="21" t="s">
        <v>208</v>
      </c>
      <c r="F53" s="1" t="s">
        <v>43</v>
      </c>
      <c r="G53" s="1" t="s">
        <v>105</v>
      </c>
      <c r="H53" s="38"/>
      <c r="I53" s="21" t="s">
        <v>13</v>
      </c>
      <c r="J53" s="1" t="str">
        <f>[1]TUTTI!L48</f>
        <v>CORSI FORMAZIONE</v>
      </c>
      <c r="K53" s="38">
        <v>9888</v>
      </c>
      <c r="L53" s="38"/>
      <c r="M53" s="3">
        <f t="shared" ref="M53:M55" si="10">N53*100/K53</f>
        <v>95</v>
      </c>
      <c r="N53" s="38">
        <f t="shared" ref="N53" si="11">K53*95%</f>
        <v>9393.6</v>
      </c>
      <c r="O53" s="17">
        <f t="shared" si="2"/>
        <v>4696.8</v>
      </c>
      <c r="P53" s="17">
        <f t="shared" ref="P53:P55" si="12">K53-N53</f>
        <v>494.39999999999964</v>
      </c>
      <c r="Q53" s="1" t="s">
        <v>110</v>
      </c>
      <c r="R53" s="21"/>
      <c r="S53" s="21"/>
    </row>
    <row r="54" spans="1:20" ht="45" x14ac:dyDescent="0.25">
      <c r="A54" s="13" t="s">
        <v>333</v>
      </c>
      <c r="B54" s="12">
        <v>41</v>
      </c>
      <c r="C54" s="13" t="s">
        <v>331</v>
      </c>
      <c r="D54" s="13" t="s">
        <v>63</v>
      </c>
      <c r="E54" s="12" t="s">
        <v>208</v>
      </c>
      <c r="F54" s="13" t="s">
        <v>44</v>
      </c>
      <c r="G54" s="13" t="s">
        <v>107</v>
      </c>
      <c r="H54" s="38"/>
      <c r="I54" s="12" t="s">
        <v>12</v>
      </c>
      <c r="J54" s="13" t="str">
        <f>[1]TUTTI!L49</f>
        <v>SPARGISALE</v>
      </c>
      <c r="K54" s="14">
        <v>8000</v>
      </c>
      <c r="L54" s="14"/>
      <c r="M54" s="14">
        <f t="shared" si="10"/>
        <v>0</v>
      </c>
      <c r="N54" s="14">
        <v>0</v>
      </c>
      <c r="O54" s="14">
        <f t="shared" si="2"/>
        <v>0</v>
      </c>
      <c r="P54" s="14">
        <f t="shared" si="2"/>
        <v>0</v>
      </c>
      <c r="Q54" s="13" t="s">
        <v>108</v>
      </c>
      <c r="R54" s="12"/>
      <c r="S54" s="12"/>
    </row>
    <row r="55" spans="1:20" ht="22.5" x14ac:dyDescent="0.25">
      <c r="A55" s="6" t="s">
        <v>333</v>
      </c>
      <c r="B55" s="19">
        <v>42</v>
      </c>
      <c r="C55" s="20" t="s">
        <v>332</v>
      </c>
      <c r="D55" s="19" t="s">
        <v>63</v>
      </c>
      <c r="E55" s="19" t="s">
        <v>208</v>
      </c>
      <c r="F55" s="20" t="s">
        <v>45</v>
      </c>
      <c r="G55" s="20" t="s">
        <v>109</v>
      </c>
      <c r="H55" s="38"/>
      <c r="I55" s="21" t="s">
        <v>13</v>
      </c>
      <c r="J55" s="1" t="str">
        <f>[1]TUTTI!L50</f>
        <v>CORSI FORMAZIONE</v>
      </c>
      <c r="K55" s="38">
        <v>5917</v>
      </c>
      <c r="L55" s="38"/>
      <c r="M55" s="3">
        <f t="shared" si="10"/>
        <v>95</v>
      </c>
      <c r="N55" s="38">
        <f>K55*95%</f>
        <v>5621.15</v>
      </c>
      <c r="O55" s="17">
        <f t="shared" si="2"/>
        <v>2810.5749999999998</v>
      </c>
      <c r="P55" s="17">
        <f t="shared" si="12"/>
        <v>295.85000000000036</v>
      </c>
      <c r="Q55" s="1" t="s">
        <v>111</v>
      </c>
      <c r="R55" s="21"/>
      <c r="S55" s="21"/>
    </row>
    <row r="56" spans="1:20" x14ac:dyDescent="0.25">
      <c r="A56" s="37"/>
      <c r="B56" s="37"/>
      <c r="C56" s="37"/>
      <c r="D56" s="37"/>
      <c r="E56" s="37"/>
      <c r="F56" s="37"/>
      <c r="G56" s="37"/>
      <c r="H56" s="25">
        <f>SUM(N52:N55)</f>
        <v>22084.640500000001</v>
      </c>
      <c r="I56" s="39"/>
      <c r="J56" s="40"/>
      <c r="K56" s="40"/>
      <c r="L56" s="40"/>
      <c r="M56" s="40"/>
      <c r="N56" s="40"/>
      <c r="O56" s="40"/>
      <c r="P56" s="40"/>
      <c r="Q56" s="40"/>
      <c r="R56" s="40"/>
      <c r="S56" s="41"/>
      <c r="T56" s="6"/>
    </row>
    <row r="57" spans="1:20" ht="37.5" customHeight="1" x14ac:dyDescent="0.25">
      <c r="A57" s="6" t="s">
        <v>333</v>
      </c>
      <c r="B57" s="26">
        <v>43</v>
      </c>
      <c r="C57" s="27" t="s">
        <v>46</v>
      </c>
      <c r="D57" s="30" t="s">
        <v>64</v>
      </c>
      <c r="E57" s="26" t="s">
        <v>209</v>
      </c>
      <c r="F57" s="27" t="s">
        <v>112</v>
      </c>
      <c r="G57" s="27" t="s">
        <v>119</v>
      </c>
      <c r="H57" s="38">
        <v>97277.81</v>
      </c>
      <c r="I57" s="21" t="s">
        <v>12</v>
      </c>
      <c r="J57" s="1" t="s">
        <v>297</v>
      </c>
      <c r="K57" s="38">
        <v>7076</v>
      </c>
      <c r="L57" s="38"/>
      <c r="M57" s="3">
        <f>N57*100/K57</f>
        <v>75</v>
      </c>
      <c r="N57" s="38">
        <f>K57*75%</f>
        <v>5307</v>
      </c>
      <c r="O57" s="17">
        <f t="shared" si="2"/>
        <v>2653.5</v>
      </c>
      <c r="P57" s="17">
        <f>K57-N57</f>
        <v>1769</v>
      </c>
      <c r="Q57" s="1" t="s">
        <v>81</v>
      </c>
      <c r="R57" s="21"/>
      <c r="S57" s="21"/>
      <c r="T57" s="6"/>
    </row>
    <row r="58" spans="1:20" ht="30" customHeight="1" x14ac:dyDescent="0.25">
      <c r="A58" s="6" t="s">
        <v>334</v>
      </c>
      <c r="B58" s="21">
        <v>44</v>
      </c>
      <c r="C58" s="1" t="s">
        <v>47</v>
      </c>
      <c r="D58" s="19" t="s">
        <v>64</v>
      </c>
      <c r="E58" s="21" t="s">
        <v>210</v>
      </c>
      <c r="F58" s="1" t="s">
        <v>113</v>
      </c>
      <c r="G58" s="1" t="s">
        <v>120</v>
      </c>
      <c r="H58" s="38"/>
      <c r="I58" s="21" t="s">
        <v>12</v>
      </c>
      <c r="J58" s="1" t="s">
        <v>298</v>
      </c>
      <c r="K58" s="38">
        <v>16592</v>
      </c>
      <c r="L58" s="38"/>
      <c r="M58" s="3">
        <f t="shared" ref="M58:M63" si="13">N58*100/K58</f>
        <v>75</v>
      </c>
      <c r="N58" s="38">
        <f t="shared" ref="N58:N63" si="14">K58*75%</f>
        <v>12444</v>
      </c>
      <c r="O58" s="17">
        <f t="shared" si="2"/>
        <v>6222</v>
      </c>
      <c r="P58" s="17">
        <f t="shared" ref="P58:P63" si="15">K58-N58</f>
        <v>4148</v>
      </c>
      <c r="Q58" s="1" t="s">
        <v>81</v>
      </c>
      <c r="R58" s="21"/>
      <c r="S58" s="21"/>
      <c r="T58" s="6"/>
    </row>
    <row r="59" spans="1:20" ht="27.75" customHeight="1" x14ac:dyDescent="0.25">
      <c r="A59" s="6" t="s">
        <v>334</v>
      </c>
      <c r="B59" s="21">
        <v>45</v>
      </c>
      <c r="C59" s="1" t="s">
        <v>48</v>
      </c>
      <c r="D59" s="19" t="s">
        <v>64</v>
      </c>
      <c r="E59" s="21" t="s">
        <v>211</v>
      </c>
      <c r="F59" s="1" t="s">
        <v>114</v>
      </c>
      <c r="G59" s="1" t="s">
        <v>122</v>
      </c>
      <c r="H59" s="38"/>
      <c r="I59" s="21" t="s">
        <v>12</v>
      </c>
      <c r="J59" s="1" t="s">
        <v>121</v>
      </c>
      <c r="K59" s="38">
        <v>31200</v>
      </c>
      <c r="L59" s="38"/>
      <c r="M59" s="3">
        <f t="shared" si="13"/>
        <v>75</v>
      </c>
      <c r="N59" s="38">
        <f t="shared" si="14"/>
        <v>23400</v>
      </c>
      <c r="O59" s="17">
        <f t="shared" si="2"/>
        <v>11700</v>
      </c>
      <c r="P59" s="17">
        <f t="shared" si="15"/>
        <v>7800</v>
      </c>
      <c r="Q59" s="1" t="s">
        <v>81</v>
      </c>
      <c r="R59" s="21"/>
      <c r="S59" s="21"/>
      <c r="T59" s="6"/>
    </row>
    <row r="60" spans="1:20" ht="33.75" x14ac:dyDescent="0.25">
      <c r="A60" s="13" t="s">
        <v>334</v>
      </c>
      <c r="B60" s="12">
        <v>46</v>
      </c>
      <c r="C60" s="13" t="s">
        <v>49</v>
      </c>
      <c r="D60" s="13" t="s">
        <v>64</v>
      </c>
      <c r="E60" s="12" t="s">
        <v>210</v>
      </c>
      <c r="F60" s="13" t="s">
        <v>115</v>
      </c>
      <c r="G60" s="13" t="s">
        <v>123</v>
      </c>
      <c r="H60" s="38"/>
      <c r="I60" s="12" t="s">
        <v>12</v>
      </c>
      <c r="J60" s="13" t="s">
        <v>299</v>
      </c>
      <c r="K60" s="14">
        <v>12810</v>
      </c>
      <c r="L60" s="14"/>
      <c r="M60" s="14">
        <f t="shared" si="13"/>
        <v>0</v>
      </c>
      <c r="N60" s="14">
        <v>0</v>
      </c>
      <c r="O60" s="14">
        <f t="shared" si="2"/>
        <v>0</v>
      </c>
      <c r="P60" s="14">
        <f t="shared" si="2"/>
        <v>0</v>
      </c>
      <c r="Q60" s="13" t="s">
        <v>97</v>
      </c>
      <c r="R60" s="12"/>
      <c r="S60" s="12"/>
      <c r="T60" s="6"/>
    </row>
    <row r="61" spans="1:20" ht="48" customHeight="1" x14ac:dyDescent="0.25">
      <c r="A61" s="6" t="s">
        <v>333</v>
      </c>
      <c r="B61" s="21">
        <v>47</v>
      </c>
      <c r="C61" s="1" t="s">
        <v>50</v>
      </c>
      <c r="D61" s="19" t="s">
        <v>64</v>
      </c>
      <c r="E61" s="21" t="s">
        <v>212</v>
      </c>
      <c r="F61" s="1" t="s">
        <v>116</v>
      </c>
      <c r="G61" s="1" t="s">
        <v>124</v>
      </c>
      <c r="H61" s="38"/>
      <c r="I61" s="21" t="s">
        <v>12</v>
      </c>
      <c r="J61" s="1" t="s">
        <v>300</v>
      </c>
      <c r="K61" s="38">
        <v>5612</v>
      </c>
      <c r="L61" s="38"/>
      <c r="M61" s="3">
        <f t="shared" si="13"/>
        <v>75</v>
      </c>
      <c r="N61" s="38">
        <f t="shared" si="14"/>
        <v>4209</v>
      </c>
      <c r="O61" s="17">
        <f t="shared" si="2"/>
        <v>2104.5</v>
      </c>
      <c r="P61" s="17">
        <f t="shared" si="15"/>
        <v>1403</v>
      </c>
      <c r="Q61" s="1" t="s">
        <v>81</v>
      </c>
      <c r="R61" s="21"/>
      <c r="S61" s="21"/>
      <c r="T61" s="6"/>
    </row>
    <row r="62" spans="1:20" ht="31.5" customHeight="1" x14ac:dyDescent="0.25">
      <c r="A62" s="6" t="s">
        <v>334</v>
      </c>
      <c r="B62" s="21">
        <v>48</v>
      </c>
      <c r="C62" s="1" t="s">
        <v>51</v>
      </c>
      <c r="D62" s="19" t="s">
        <v>64</v>
      </c>
      <c r="E62" s="21" t="s">
        <v>210</v>
      </c>
      <c r="F62" s="1" t="s">
        <v>117</v>
      </c>
      <c r="G62" s="1" t="s">
        <v>125</v>
      </c>
      <c r="H62" s="38"/>
      <c r="I62" s="21" t="s">
        <v>12</v>
      </c>
      <c r="J62" s="1" t="s">
        <v>301</v>
      </c>
      <c r="K62" s="38">
        <v>17568</v>
      </c>
      <c r="L62" s="38"/>
      <c r="M62" s="3">
        <f t="shared" si="13"/>
        <v>75</v>
      </c>
      <c r="N62" s="38">
        <f t="shared" si="14"/>
        <v>13176</v>
      </c>
      <c r="O62" s="17">
        <f t="shared" si="2"/>
        <v>6588</v>
      </c>
      <c r="P62" s="17">
        <f t="shared" si="15"/>
        <v>4392</v>
      </c>
      <c r="Q62" s="1" t="s">
        <v>81</v>
      </c>
      <c r="R62" s="21"/>
      <c r="S62" s="21"/>
      <c r="T62" s="6"/>
    </row>
    <row r="63" spans="1:20" ht="31.5" customHeight="1" x14ac:dyDescent="0.25">
      <c r="A63" s="6" t="s">
        <v>333</v>
      </c>
      <c r="B63" s="19">
        <v>49</v>
      </c>
      <c r="C63" s="20" t="s">
        <v>52</v>
      </c>
      <c r="D63" s="19" t="s">
        <v>64</v>
      </c>
      <c r="E63" s="19" t="s">
        <v>209</v>
      </c>
      <c r="F63" s="20" t="s">
        <v>118</v>
      </c>
      <c r="G63" s="20" t="s">
        <v>126</v>
      </c>
      <c r="H63" s="38"/>
      <c r="I63" s="21" t="s">
        <v>12</v>
      </c>
      <c r="J63" s="1" t="s">
        <v>302</v>
      </c>
      <c r="K63" s="38">
        <v>40857.800000000003</v>
      </c>
      <c r="L63" s="38"/>
      <c r="M63" s="3">
        <f t="shared" si="13"/>
        <v>75</v>
      </c>
      <c r="N63" s="38">
        <f t="shared" si="14"/>
        <v>30643.350000000002</v>
      </c>
      <c r="O63" s="17">
        <f t="shared" si="2"/>
        <v>15321.675000000001</v>
      </c>
      <c r="P63" s="17">
        <f t="shared" si="15"/>
        <v>10214.450000000001</v>
      </c>
      <c r="Q63" s="1" t="s">
        <v>81</v>
      </c>
      <c r="R63" s="21"/>
      <c r="S63" s="21"/>
      <c r="T63" s="6"/>
    </row>
    <row r="64" spans="1:20" ht="12.75" customHeight="1" x14ac:dyDescent="0.25">
      <c r="A64" s="37"/>
      <c r="B64" s="37"/>
      <c r="C64" s="37"/>
      <c r="D64" s="37"/>
      <c r="E64" s="37"/>
      <c r="F64" s="37"/>
      <c r="G64" s="37"/>
      <c r="H64" s="25">
        <f>SUM(N57:N63)</f>
        <v>89179.35</v>
      </c>
      <c r="I64" s="39"/>
      <c r="J64" s="40"/>
      <c r="K64" s="40"/>
      <c r="L64" s="40"/>
      <c r="M64" s="40"/>
      <c r="N64" s="40"/>
      <c r="O64" s="40"/>
      <c r="P64" s="40"/>
      <c r="Q64" s="40"/>
      <c r="R64" s="40"/>
      <c r="S64" s="41"/>
      <c r="T64" s="6"/>
    </row>
    <row r="65" spans="1:20" ht="33.75" x14ac:dyDescent="0.25">
      <c r="A65" s="13" t="s">
        <v>334</v>
      </c>
      <c r="B65" s="12">
        <v>50</v>
      </c>
      <c r="C65" s="13" t="s">
        <v>127</v>
      </c>
      <c r="D65" s="13" t="s">
        <v>65</v>
      </c>
      <c r="E65" s="12" t="s">
        <v>128</v>
      </c>
      <c r="F65" s="13" t="s">
        <v>53</v>
      </c>
      <c r="G65" s="13" t="s">
        <v>618</v>
      </c>
      <c r="H65" s="38">
        <v>27606.44</v>
      </c>
      <c r="I65" s="12" t="s">
        <v>12</v>
      </c>
      <c r="J65" s="13" t="s">
        <v>303</v>
      </c>
      <c r="K65" s="14">
        <f>[1]TUTTI!N60</f>
        <v>18413.46</v>
      </c>
      <c r="L65" s="14"/>
      <c r="M65" s="15">
        <f>N65*100/K65</f>
        <v>0</v>
      </c>
      <c r="N65" s="14">
        <v>0</v>
      </c>
      <c r="O65" s="14">
        <f t="shared" si="2"/>
        <v>0</v>
      </c>
      <c r="P65" s="14"/>
      <c r="Q65" s="13" t="s">
        <v>371</v>
      </c>
      <c r="R65" s="12"/>
      <c r="S65" s="12"/>
      <c r="T65" s="6"/>
    </row>
    <row r="66" spans="1:20" ht="66.75" customHeight="1" x14ac:dyDescent="0.25">
      <c r="A66" s="6" t="s">
        <v>334</v>
      </c>
      <c r="B66" s="19">
        <v>51</v>
      </c>
      <c r="C66" s="20" t="s">
        <v>129</v>
      </c>
      <c r="D66" s="19" t="s">
        <v>65</v>
      </c>
      <c r="E66" s="19" t="s">
        <v>130</v>
      </c>
      <c r="F66" s="20" t="s">
        <v>54</v>
      </c>
      <c r="G66" s="20" t="s">
        <v>131</v>
      </c>
      <c r="H66" s="38"/>
      <c r="I66" s="21" t="s">
        <v>12</v>
      </c>
      <c r="J66" s="1" t="s">
        <v>132</v>
      </c>
      <c r="K66" s="38">
        <v>14529.22</v>
      </c>
      <c r="L66" s="38"/>
      <c r="M66" s="32">
        <f>N66*100/K66</f>
        <v>95</v>
      </c>
      <c r="N66" s="38">
        <f>K66*95%</f>
        <v>13802.758999999998</v>
      </c>
      <c r="O66" s="17">
        <f t="shared" si="2"/>
        <v>6901.3794999999991</v>
      </c>
      <c r="P66" s="17">
        <f>K66-N66</f>
        <v>726.46100000000115</v>
      </c>
      <c r="Q66" s="1" t="s">
        <v>81</v>
      </c>
      <c r="R66" s="21"/>
      <c r="S66" s="21"/>
      <c r="T66" s="6"/>
    </row>
    <row r="67" spans="1:20" ht="15" customHeight="1" x14ac:dyDescent="0.25">
      <c r="A67" s="37"/>
      <c r="B67" s="37"/>
      <c r="C67" s="37"/>
      <c r="D67" s="37"/>
      <c r="E67" s="37"/>
      <c r="F67" s="37"/>
      <c r="G67" s="37"/>
      <c r="H67" s="25">
        <f>SUM(N65:N66)</f>
        <v>13802.758999999998</v>
      </c>
      <c r="I67" s="39"/>
      <c r="J67" s="40"/>
      <c r="K67" s="40"/>
      <c r="L67" s="40"/>
      <c r="M67" s="40"/>
      <c r="N67" s="40"/>
      <c r="O67" s="40"/>
      <c r="P67" s="40"/>
      <c r="Q67" s="40"/>
      <c r="R67" s="40"/>
      <c r="S67" s="41"/>
      <c r="T67" s="6"/>
    </row>
    <row r="68" spans="1:20" ht="22.5" x14ac:dyDescent="0.25">
      <c r="A68" s="21" t="s">
        <v>333</v>
      </c>
      <c r="B68" s="21">
        <v>52</v>
      </c>
      <c r="C68" s="1" t="s">
        <v>55</v>
      </c>
      <c r="D68" s="21" t="s">
        <v>66</v>
      </c>
      <c r="E68" s="21" t="s">
        <v>213</v>
      </c>
      <c r="F68" s="1" t="s">
        <v>214</v>
      </c>
      <c r="G68" s="1" t="s">
        <v>619</v>
      </c>
      <c r="H68" s="38">
        <v>153761.57999999999</v>
      </c>
      <c r="I68" s="21" t="s">
        <v>12</v>
      </c>
      <c r="J68" s="1" t="s">
        <v>487</v>
      </c>
      <c r="K68" s="38">
        <v>84790</v>
      </c>
      <c r="L68" s="38"/>
      <c r="M68" s="3">
        <f>N68*100/K68</f>
        <v>75</v>
      </c>
      <c r="N68" s="38">
        <f>K68*75%</f>
        <v>63592.5</v>
      </c>
      <c r="O68" s="38">
        <f>N68/2</f>
        <v>31796.25</v>
      </c>
      <c r="P68" s="38">
        <f>K68-N68</f>
        <v>21197.5</v>
      </c>
      <c r="Q68" s="1" t="s">
        <v>81</v>
      </c>
      <c r="R68" s="21"/>
      <c r="S68" s="21"/>
      <c r="T68" s="6"/>
    </row>
    <row r="69" spans="1:20" ht="33.75" x14ac:dyDescent="0.25">
      <c r="A69" s="21" t="s">
        <v>334</v>
      </c>
      <c r="B69" s="21">
        <v>53</v>
      </c>
      <c r="C69" s="1" t="s">
        <v>337</v>
      </c>
      <c r="D69" s="21" t="s">
        <v>66</v>
      </c>
      <c r="E69" s="21" t="s">
        <v>215</v>
      </c>
      <c r="F69" s="1" t="s">
        <v>216</v>
      </c>
      <c r="G69" s="1" t="s">
        <v>620</v>
      </c>
      <c r="H69" s="38"/>
      <c r="I69" s="21" t="s">
        <v>12</v>
      </c>
      <c r="J69" s="1" t="s">
        <v>336</v>
      </c>
      <c r="K69" s="38">
        <f>[1]TUTTI!N64</f>
        <v>49446.6</v>
      </c>
      <c r="L69" s="38"/>
      <c r="M69" s="3">
        <f t="shared" ref="M69:M72" si="16">N69*100/K69</f>
        <v>74.999999999999986</v>
      </c>
      <c r="N69" s="38">
        <f t="shared" ref="N69:N72" si="17">K69*75%</f>
        <v>37084.949999999997</v>
      </c>
      <c r="O69" s="38">
        <f t="shared" ref="O69:O72" si="18">N69/2</f>
        <v>18542.474999999999</v>
      </c>
      <c r="P69" s="38">
        <f t="shared" ref="P69:P72" si="19">K69-N69</f>
        <v>12361.650000000001</v>
      </c>
      <c r="Q69" s="1" t="s">
        <v>81</v>
      </c>
      <c r="R69" s="21"/>
      <c r="S69" s="21"/>
      <c r="T69" s="6"/>
    </row>
    <row r="70" spans="1:20" ht="22.5" x14ac:dyDescent="0.25">
      <c r="A70" s="21" t="s">
        <v>334</v>
      </c>
      <c r="B70" s="21">
        <v>54</v>
      </c>
      <c r="C70" s="1" t="s">
        <v>56</v>
      </c>
      <c r="D70" s="21" t="s">
        <v>66</v>
      </c>
      <c r="E70" s="21" t="s">
        <v>215</v>
      </c>
      <c r="F70" s="1" t="s">
        <v>217</v>
      </c>
      <c r="G70" s="1" t="s">
        <v>621</v>
      </c>
      <c r="H70" s="38"/>
      <c r="I70" s="21" t="s">
        <v>12</v>
      </c>
      <c r="J70" s="1" t="s">
        <v>490</v>
      </c>
      <c r="K70" s="38">
        <v>31720</v>
      </c>
      <c r="L70" s="38"/>
      <c r="M70" s="3">
        <f t="shared" si="16"/>
        <v>75</v>
      </c>
      <c r="N70" s="38">
        <f t="shared" si="17"/>
        <v>23790</v>
      </c>
      <c r="O70" s="38">
        <f t="shared" si="18"/>
        <v>11895</v>
      </c>
      <c r="P70" s="38">
        <f t="shared" si="19"/>
        <v>7930</v>
      </c>
      <c r="Q70" s="1" t="s">
        <v>81</v>
      </c>
      <c r="R70" s="21"/>
      <c r="S70" s="21"/>
      <c r="T70" s="6"/>
    </row>
    <row r="71" spans="1:20" ht="22.5" x14ac:dyDescent="0.25">
      <c r="A71" s="21" t="s">
        <v>333</v>
      </c>
      <c r="B71" s="21">
        <v>55</v>
      </c>
      <c r="C71" s="1" t="s">
        <v>57</v>
      </c>
      <c r="D71" s="21" t="s">
        <v>66</v>
      </c>
      <c r="E71" s="21" t="s">
        <v>215</v>
      </c>
      <c r="F71" s="1" t="s">
        <v>218</v>
      </c>
      <c r="G71" s="1" t="s">
        <v>622</v>
      </c>
      <c r="H71" s="38"/>
      <c r="I71" s="21" t="s">
        <v>12</v>
      </c>
      <c r="J71" s="1" t="s">
        <v>491</v>
      </c>
      <c r="K71" s="38">
        <v>34282</v>
      </c>
      <c r="L71" s="38"/>
      <c r="M71" s="3">
        <f t="shared" si="16"/>
        <v>75</v>
      </c>
      <c r="N71" s="38">
        <f t="shared" si="17"/>
        <v>25711.5</v>
      </c>
      <c r="O71" s="38">
        <f t="shared" si="18"/>
        <v>12855.75</v>
      </c>
      <c r="P71" s="38">
        <f t="shared" si="19"/>
        <v>8570.5</v>
      </c>
      <c r="Q71" s="1" t="s">
        <v>81</v>
      </c>
      <c r="R71" s="21"/>
      <c r="S71" s="21"/>
      <c r="T71" s="6"/>
    </row>
    <row r="72" spans="1:20" ht="33.75" x14ac:dyDescent="0.25">
      <c r="A72" s="16" t="s">
        <v>334</v>
      </c>
      <c r="B72" s="16">
        <v>56</v>
      </c>
      <c r="C72" s="5" t="s">
        <v>58</v>
      </c>
      <c r="D72" s="5" t="s">
        <v>66</v>
      </c>
      <c r="E72" s="16" t="s">
        <v>219</v>
      </c>
      <c r="F72" s="5" t="s">
        <v>220</v>
      </c>
      <c r="G72" s="5" t="s">
        <v>623</v>
      </c>
      <c r="H72" s="38"/>
      <c r="I72" s="16" t="s">
        <v>12</v>
      </c>
      <c r="J72" s="5" t="s">
        <v>492</v>
      </c>
      <c r="K72" s="17">
        <v>4904.3999999999996</v>
      </c>
      <c r="L72" s="17"/>
      <c r="M72" s="17">
        <f t="shared" si="16"/>
        <v>75</v>
      </c>
      <c r="N72" s="17">
        <f t="shared" si="17"/>
        <v>3678.2999999999997</v>
      </c>
      <c r="O72" s="17">
        <f t="shared" si="18"/>
        <v>1839.1499999999999</v>
      </c>
      <c r="P72" s="38">
        <f t="shared" si="19"/>
        <v>1226.0999999999999</v>
      </c>
      <c r="Q72" s="5" t="s">
        <v>81</v>
      </c>
      <c r="R72" s="16"/>
      <c r="S72" s="16"/>
    </row>
    <row r="73" spans="1:20" x14ac:dyDescent="0.25">
      <c r="A73" s="37"/>
      <c r="B73" s="37"/>
      <c r="C73" s="37"/>
      <c r="D73" s="37"/>
      <c r="E73" s="37"/>
      <c r="F73" s="37"/>
      <c r="G73" s="37"/>
      <c r="H73" s="25">
        <f>SUM(N68:N72)</f>
        <v>153857.25</v>
      </c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</row>
    <row r="74" spans="1:20" ht="22.5" x14ac:dyDescent="0.25">
      <c r="A74" s="6" t="s">
        <v>333</v>
      </c>
      <c r="B74" s="26">
        <v>57</v>
      </c>
      <c r="C74" s="27" t="s">
        <v>146</v>
      </c>
      <c r="D74" s="26" t="s">
        <v>67</v>
      </c>
      <c r="E74" s="26" t="s">
        <v>221</v>
      </c>
      <c r="F74" s="27" t="s">
        <v>222</v>
      </c>
      <c r="G74" s="27" t="s">
        <v>624</v>
      </c>
      <c r="H74" s="38">
        <v>35787.69</v>
      </c>
      <c r="I74" s="21" t="s">
        <v>12</v>
      </c>
      <c r="J74" s="1" t="s">
        <v>304</v>
      </c>
      <c r="K74" s="38">
        <v>3635.6</v>
      </c>
      <c r="L74" s="38"/>
      <c r="M74" s="3">
        <f>N74*100/K74</f>
        <v>75</v>
      </c>
      <c r="N74" s="38">
        <f>K74*75%</f>
        <v>2726.7</v>
      </c>
      <c r="O74" s="38">
        <f>N74/2</f>
        <v>1363.35</v>
      </c>
      <c r="P74" s="38">
        <f>K74-N74</f>
        <v>908.90000000000009</v>
      </c>
      <c r="Q74" s="1" t="s">
        <v>81</v>
      </c>
      <c r="R74" s="21"/>
      <c r="S74" s="21"/>
    </row>
    <row r="75" spans="1:20" ht="22.5" x14ac:dyDescent="0.25">
      <c r="A75" s="6" t="s">
        <v>333</v>
      </c>
      <c r="B75" s="21">
        <v>58</v>
      </c>
      <c r="C75" s="1" t="s">
        <v>147</v>
      </c>
      <c r="D75" s="21" t="s">
        <v>67</v>
      </c>
      <c r="E75" s="21" t="s">
        <v>223</v>
      </c>
      <c r="F75" s="1" t="s">
        <v>224</v>
      </c>
      <c r="G75" s="1" t="s">
        <v>625</v>
      </c>
      <c r="H75" s="38"/>
      <c r="I75" s="21" t="s">
        <v>12</v>
      </c>
      <c r="J75" s="1" t="s">
        <v>338</v>
      </c>
      <c r="K75" s="38">
        <f>[1]TUTTI!N70</f>
        <v>658.8</v>
      </c>
      <c r="L75" s="38"/>
      <c r="M75" s="3">
        <f t="shared" ref="M75:M80" si="20">N75*100/K75</f>
        <v>75</v>
      </c>
      <c r="N75" s="38">
        <f t="shared" ref="N75:N80" si="21">K75*75%</f>
        <v>494.09999999999997</v>
      </c>
      <c r="O75" s="38">
        <f t="shared" ref="O75:O80" si="22">N75/2</f>
        <v>247.04999999999998</v>
      </c>
      <c r="P75" s="38">
        <f t="shared" ref="P75:P80" si="23">K75-N75</f>
        <v>164.7</v>
      </c>
      <c r="Q75" s="1" t="s">
        <v>81</v>
      </c>
      <c r="R75" s="21"/>
      <c r="S75" s="21"/>
    </row>
    <row r="76" spans="1:20" ht="33.75" x14ac:dyDescent="0.25">
      <c r="A76" s="6" t="s">
        <v>333</v>
      </c>
      <c r="B76" s="21">
        <v>59</v>
      </c>
      <c r="C76" s="1" t="s">
        <v>148</v>
      </c>
      <c r="D76" s="21" t="s">
        <v>67</v>
      </c>
      <c r="E76" s="21" t="s">
        <v>225</v>
      </c>
      <c r="F76" s="1" t="s">
        <v>226</v>
      </c>
      <c r="G76" s="1" t="s">
        <v>626</v>
      </c>
      <c r="H76" s="38"/>
      <c r="I76" s="21" t="s">
        <v>12</v>
      </c>
      <c r="J76" s="1" t="s">
        <v>305</v>
      </c>
      <c r="K76" s="38">
        <v>4128.18</v>
      </c>
      <c r="L76" s="38"/>
      <c r="M76" s="3">
        <f t="shared" si="20"/>
        <v>75</v>
      </c>
      <c r="N76" s="38">
        <f t="shared" si="21"/>
        <v>3096.1350000000002</v>
      </c>
      <c r="O76" s="38">
        <f t="shared" si="22"/>
        <v>1548.0675000000001</v>
      </c>
      <c r="P76" s="38">
        <f t="shared" si="23"/>
        <v>1032.0450000000001</v>
      </c>
      <c r="Q76" s="1" t="s">
        <v>81</v>
      </c>
      <c r="R76" s="21"/>
      <c r="S76" s="21"/>
    </row>
    <row r="77" spans="1:20" ht="36.75" customHeight="1" x14ac:dyDescent="0.25">
      <c r="A77" s="6" t="s">
        <v>333</v>
      </c>
      <c r="B77" s="21">
        <v>60</v>
      </c>
      <c r="C77" s="1" t="s">
        <v>149</v>
      </c>
      <c r="D77" s="21" t="s">
        <v>67</v>
      </c>
      <c r="E77" s="21" t="s">
        <v>221</v>
      </c>
      <c r="F77" s="1" t="s">
        <v>227</v>
      </c>
      <c r="G77" s="1" t="s">
        <v>627</v>
      </c>
      <c r="H77" s="38"/>
      <c r="I77" s="21" t="s">
        <v>12</v>
      </c>
      <c r="J77" s="1" t="s">
        <v>339</v>
      </c>
      <c r="K77" s="38">
        <v>8235</v>
      </c>
      <c r="L77" s="38"/>
      <c r="M77" s="3">
        <f t="shared" si="20"/>
        <v>75</v>
      </c>
      <c r="N77" s="38">
        <f t="shared" si="21"/>
        <v>6176.25</v>
      </c>
      <c r="O77" s="38">
        <f t="shared" si="22"/>
        <v>3088.125</v>
      </c>
      <c r="P77" s="38">
        <f t="shared" si="23"/>
        <v>2058.75</v>
      </c>
      <c r="Q77" s="1" t="s">
        <v>81</v>
      </c>
      <c r="R77" s="21"/>
      <c r="S77" s="21"/>
    </row>
    <row r="78" spans="1:20" ht="33.75" x14ac:dyDescent="0.25">
      <c r="A78" s="6" t="s">
        <v>333</v>
      </c>
      <c r="B78" s="21">
        <v>61</v>
      </c>
      <c r="C78" s="1" t="s">
        <v>150</v>
      </c>
      <c r="D78" s="21" t="s">
        <v>67</v>
      </c>
      <c r="E78" s="21" t="s">
        <v>225</v>
      </c>
      <c r="F78" s="1" t="s">
        <v>228</v>
      </c>
      <c r="G78" s="1" t="s">
        <v>628</v>
      </c>
      <c r="H78" s="38"/>
      <c r="I78" s="21" t="s">
        <v>12</v>
      </c>
      <c r="J78" s="1" t="s">
        <v>306</v>
      </c>
      <c r="K78" s="38">
        <v>8344.7999999999993</v>
      </c>
      <c r="L78" s="38"/>
      <c r="M78" s="3">
        <f t="shared" si="20"/>
        <v>75</v>
      </c>
      <c r="N78" s="38">
        <f t="shared" si="21"/>
        <v>6258.5999999999995</v>
      </c>
      <c r="O78" s="38">
        <f t="shared" si="22"/>
        <v>3129.2999999999997</v>
      </c>
      <c r="P78" s="38">
        <f t="shared" si="23"/>
        <v>2086.1999999999998</v>
      </c>
      <c r="Q78" s="1" t="s">
        <v>81</v>
      </c>
      <c r="R78" s="21"/>
      <c r="S78" s="21"/>
    </row>
    <row r="79" spans="1:20" ht="33.75" x14ac:dyDescent="0.25">
      <c r="A79" s="6" t="s">
        <v>333</v>
      </c>
      <c r="B79" s="21">
        <v>62</v>
      </c>
      <c r="C79" s="1" t="s">
        <v>151</v>
      </c>
      <c r="D79" s="21" t="s">
        <v>67</v>
      </c>
      <c r="E79" s="21" t="s">
        <v>221</v>
      </c>
      <c r="F79" s="1" t="s">
        <v>229</v>
      </c>
      <c r="G79" s="1" t="s">
        <v>629</v>
      </c>
      <c r="H79" s="38"/>
      <c r="I79" s="21" t="s">
        <v>12</v>
      </c>
      <c r="J79" s="1" t="s">
        <v>307</v>
      </c>
      <c r="K79" s="38">
        <v>10254.620000000001</v>
      </c>
      <c r="L79" s="38"/>
      <c r="M79" s="3">
        <f t="shared" si="20"/>
        <v>75</v>
      </c>
      <c r="N79" s="38">
        <f t="shared" si="21"/>
        <v>7690.9650000000001</v>
      </c>
      <c r="O79" s="38">
        <f t="shared" si="22"/>
        <v>3845.4825000000001</v>
      </c>
      <c r="P79" s="38">
        <f t="shared" si="23"/>
        <v>2563.6550000000007</v>
      </c>
      <c r="Q79" s="1" t="s">
        <v>81</v>
      </c>
      <c r="R79" s="21"/>
      <c r="S79" s="21"/>
    </row>
    <row r="80" spans="1:20" ht="22.5" x14ac:dyDescent="0.25">
      <c r="A80" s="6" t="s">
        <v>334</v>
      </c>
      <c r="B80" s="19">
        <v>63</v>
      </c>
      <c r="C80" s="20" t="s">
        <v>340</v>
      </c>
      <c r="D80" s="19" t="s">
        <v>67</v>
      </c>
      <c r="E80" s="19" t="s">
        <v>223</v>
      </c>
      <c r="F80" s="20" t="s">
        <v>230</v>
      </c>
      <c r="G80" s="20" t="s">
        <v>630</v>
      </c>
      <c r="H80" s="38"/>
      <c r="I80" s="21" t="s">
        <v>12</v>
      </c>
      <c r="J80" s="1" t="s">
        <v>308</v>
      </c>
      <c r="K80" s="38">
        <v>12330.54</v>
      </c>
      <c r="L80" s="38"/>
      <c r="M80" s="3">
        <f t="shared" si="20"/>
        <v>75</v>
      </c>
      <c r="N80" s="38">
        <f t="shared" si="21"/>
        <v>9247.9050000000007</v>
      </c>
      <c r="O80" s="38">
        <f t="shared" si="22"/>
        <v>4623.9525000000003</v>
      </c>
      <c r="P80" s="38">
        <f t="shared" si="23"/>
        <v>3082.6350000000002</v>
      </c>
      <c r="Q80" s="1" t="s">
        <v>81</v>
      </c>
      <c r="R80" s="21"/>
      <c r="S80" s="21"/>
    </row>
    <row r="81" spans="1:20" x14ac:dyDescent="0.25">
      <c r="A81" s="37"/>
      <c r="B81" s="37"/>
      <c r="C81" s="37"/>
      <c r="D81" s="37"/>
      <c r="E81" s="37"/>
      <c r="F81" s="37"/>
      <c r="G81" s="37"/>
      <c r="H81" s="25">
        <f>SUM(N74:N80)</f>
        <v>35690.654999999999</v>
      </c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</row>
    <row r="82" spans="1:20" ht="22.5" x14ac:dyDescent="0.25">
      <c r="A82" s="6" t="s">
        <v>334</v>
      </c>
      <c r="B82" s="26">
        <v>64</v>
      </c>
      <c r="C82" s="27" t="s">
        <v>152</v>
      </c>
      <c r="D82" s="26" t="s">
        <v>68</v>
      </c>
      <c r="E82" s="26" t="s">
        <v>231</v>
      </c>
      <c r="F82" s="27" t="s">
        <v>232</v>
      </c>
      <c r="G82" s="27" t="s">
        <v>631</v>
      </c>
      <c r="H82" s="38">
        <v>12665.4</v>
      </c>
      <c r="I82" s="21" t="s">
        <v>12</v>
      </c>
      <c r="J82" s="1" t="s">
        <v>341</v>
      </c>
      <c r="K82" s="38">
        <f>[1]TUTTI!N77</f>
        <v>5000</v>
      </c>
      <c r="L82" s="38"/>
      <c r="M82" s="3">
        <f>N82*100/K82</f>
        <v>75</v>
      </c>
      <c r="N82" s="38">
        <f>K82*75%</f>
        <v>3750</v>
      </c>
      <c r="O82" s="38">
        <f>N82/2</f>
        <v>1875</v>
      </c>
      <c r="P82" s="38">
        <f>K82-N82</f>
        <v>1250</v>
      </c>
      <c r="Q82" s="1" t="s">
        <v>81</v>
      </c>
      <c r="R82" s="21"/>
      <c r="S82" s="21"/>
    </row>
    <row r="83" spans="1:20" ht="33.75" x14ac:dyDescent="0.25">
      <c r="A83" s="6" t="s">
        <v>333</v>
      </c>
      <c r="B83" s="21">
        <v>65</v>
      </c>
      <c r="C83" s="1" t="s">
        <v>153</v>
      </c>
      <c r="D83" s="21" t="s">
        <v>68</v>
      </c>
      <c r="E83" s="21" t="s">
        <v>233</v>
      </c>
      <c r="F83" s="1" t="s">
        <v>648</v>
      </c>
      <c r="G83" s="1" t="s">
        <v>632</v>
      </c>
      <c r="H83" s="38"/>
      <c r="I83" s="21" t="s">
        <v>12</v>
      </c>
      <c r="J83" s="1" t="s">
        <v>309</v>
      </c>
      <c r="K83" s="38">
        <f>[1]TUTTI!N78</f>
        <v>3458.7</v>
      </c>
      <c r="L83" s="38"/>
      <c r="M83" s="3">
        <f t="shared" ref="M83:M84" si="24">N83*100/K83</f>
        <v>75</v>
      </c>
      <c r="N83" s="38">
        <f t="shared" ref="N83:N84" si="25">K83*75%</f>
        <v>2594.0249999999996</v>
      </c>
      <c r="O83" s="38">
        <f t="shared" ref="O83:O86" si="26">N83/2</f>
        <v>1297.0124999999998</v>
      </c>
      <c r="P83" s="38">
        <f t="shared" ref="P83:P84" si="27">K83-N83</f>
        <v>864.67500000000018</v>
      </c>
      <c r="Q83" s="1" t="s">
        <v>81</v>
      </c>
      <c r="R83" s="21"/>
      <c r="S83" s="21"/>
    </row>
    <row r="84" spans="1:20" ht="22.5" x14ac:dyDescent="0.25">
      <c r="A84" s="6" t="s">
        <v>334</v>
      </c>
      <c r="B84" s="19">
        <v>66</v>
      </c>
      <c r="C84" s="20" t="s">
        <v>154</v>
      </c>
      <c r="D84" s="19" t="s">
        <v>68</v>
      </c>
      <c r="E84" s="19" t="s">
        <v>231</v>
      </c>
      <c r="F84" s="20" t="s">
        <v>234</v>
      </c>
      <c r="G84" s="20" t="s">
        <v>633</v>
      </c>
      <c r="H84" s="38"/>
      <c r="I84" s="21" t="s">
        <v>12</v>
      </c>
      <c r="J84" s="1" t="s">
        <v>309</v>
      </c>
      <c r="K84" s="38">
        <f>[1]TUTTI!N79</f>
        <v>3989.4</v>
      </c>
      <c r="L84" s="38"/>
      <c r="M84" s="3">
        <f t="shared" si="24"/>
        <v>75</v>
      </c>
      <c r="N84" s="38">
        <f t="shared" si="25"/>
        <v>2992.05</v>
      </c>
      <c r="O84" s="38">
        <f t="shared" si="26"/>
        <v>1496.0250000000001</v>
      </c>
      <c r="P84" s="38">
        <f t="shared" si="27"/>
        <v>997.34999999999991</v>
      </c>
      <c r="Q84" s="1" t="s">
        <v>342</v>
      </c>
      <c r="R84" s="21"/>
      <c r="S84" s="21"/>
      <c r="T84" s="10" t="s">
        <v>368</v>
      </c>
    </row>
    <row r="85" spans="1:20" x14ac:dyDescent="0.25">
      <c r="A85" s="37"/>
      <c r="B85" s="37"/>
      <c r="C85" s="37"/>
      <c r="D85" s="37"/>
      <c r="E85" s="37"/>
      <c r="F85" s="37"/>
      <c r="G85" s="37"/>
      <c r="H85" s="25">
        <f>SUM(N82:N84)</f>
        <v>9336.0750000000007</v>
      </c>
      <c r="I85" s="39"/>
      <c r="J85" s="40"/>
      <c r="K85" s="40"/>
      <c r="L85" s="40"/>
      <c r="M85" s="40"/>
      <c r="N85" s="40"/>
      <c r="O85" s="40"/>
      <c r="P85" s="40"/>
      <c r="Q85" s="40"/>
      <c r="R85" s="40"/>
      <c r="S85" s="41"/>
    </row>
    <row r="86" spans="1:20" ht="67.5" x14ac:dyDescent="0.25">
      <c r="A86" s="6" t="s">
        <v>334</v>
      </c>
      <c r="B86" s="30">
        <v>67</v>
      </c>
      <c r="C86" s="28" t="s">
        <v>155</v>
      </c>
      <c r="D86" s="30" t="s">
        <v>69</v>
      </c>
      <c r="E86" s="30" t="s">
        <v>236</v>
      </c>
      <c r="F86" s="28" t="s">
        <v>235</v>
      </c>
      <c r="G86" s="28" t="s">
        <v>634</v>
      </c>
      <c r="H86" s="38">
        <v>99101.5</v>
      </c>
      <c r="I86" s="21" t="s">
        <v>12</v>
      </c>
      <c r="J86" s="1" t="s">
        <v>310</v>
      </c>
      <c r="K86" s="38">
        <v>124681.96</v>
      </c>
      <c r="L86" s="38"/>
      <c r="M86" s="3">
        <f>N86*100/K86</f>
        <v>75</v>
      </c>
      <c r="N86" s="38">
        <f>K86*75%</f>
        <v>93511.47</v>
      </c>
      <c r="O86" s="38">
        <f t="shared" si="26"/>
        <v>46755.735000000001</v>
      </c>
      <c r="P86" s="38">
        <f>K86-N86</f>
        <v>31170.490000000005</v>
      </c>
      <c r="Q86" s="1" t="s">
        <v>81</v>
      </c>
      <c r="R86" s="21"/>
      <c r="S86" s="21"/>
    </row>
    <row r="87" spans="1:20" x14ac:dyDescent="0.25">
      <c r="A87" s="37"/>
      <c r="B87" s="37"/>
      <c r="C87" s="37"/>
      <c r="D87" s="37"/>
      <c r="E87" s="37"/>
      <c r="F87" s="37"/>
      <c r="G87" s="37"/>
      <c r="H87" s="25">
        <f>N86</f>
        <v>93511.47</v>
      </c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</row>
    <row r="88" spans="1:20" ht="33.75" x14ac:dyDescent="0.25">
      <c r="A88" s="21" t="s">
        <v>334</v>
      </c>
      <c r="B88" s="21">
        <v>68</v>
      </c>
      <c r="C88" s="1" t="s">
        <v>156</v>
      </c>
      <c r="D88" s="21" t="s">
        <v>70</v>
      </c>
      <c r="E88" s="21" t="s">
        <v>237</v>
      </c>
      <c r="F88" s="1" t="s">
        <v>238</v>
      </c>
      <c r="G88" s="1" t="s">
        <v>635</v>
      </c>
      <c r="H88" s="38">
        <v>83306.59</v>
      </c>
      <c r="I88" s="21" t="s">
        <v>12</v>
      </c>
      <c r="J88" s="1" t="s">
        <v>311</v>
      </c>
      <c r="K88" s="38">
        <f>[1]TUTTI!N83</f>
        <v>53253</v>
      </c>
      <c r="L88" s="38"/>
      <c r="M88" s="3">
        <f>N88*100/K88</f>
        <v>72.98000112669709</v>
      </c>
      <c r="N88" s="38">
        <v>38864.04</v>
      </c>
      <c r="O88" s="38">
        <f>N88/2</f>
        <v>19432.02</v>
      </c>
      <c r="P88" s="38">
        <f>K88-N88</f>
        <v>14388.96</v>
      </c>
      <c r="Q88" s="1" t="s">
        <v>81</v>
      </c>
      <c r="R88" s="21"/>
      <c r="S88" s="1"/>
      <c r="T88" s="10" t="s">
        <v>343</v>
      </c>
    </row>
    <row r="89" spans="1:20" ht="33.75" x14ac:dyDescent="0.25">
      <c r="A89" s="21" t="s">
        <v>334</v>
      </c>
      <c r="B89" s="21">
        <v>69</v>
      </c>
      <c r="C89" s="1" t="s">
        <v>157</v>
      </c>
      <c r="D89" s="21" t="s">
        <v>70</v>
      </c>
      <c r="E89" s="21" t="s">
        <v>239</v>
      </c>
      <c r="F89" s="1" t="s">
        <v>240</v>
      </c>
      <c r="G89" s="1" t="s">
        <v>636</v>
      </c>
      <c r="H89" s="38"/>
      <c r="I89" s="21" t="s">
        <v>12</v>
      </c>
      <c r="J89" s="1" t="s">
        <v>312</v>
      </c>
      <c r="K89" s="38">
        <f>[1]TUTTI!N84</f>
        <v>6344</v>
      </c>
      <c r="L89" s="38"/>
      <c r="M89" s="3">
        <f t="shared" ref="M89:M91" si="28">N89*100/K89</f>
        <v>75</v>
      </c>
      <c r="N89" s="38">
        <f>K89*75%</f>
        <v>4758</v>
      </c>
      <c r="O89" s="38">
        <f t="shared" ref="O89:O91" si="29">N89/2</f>
        <v>2379</v>
      </c>
      <c r="P89" s="38">
        <f t="shared" ref="P89:P91" si="30">K89-N89</f>
        <v>1586</v>
      </c>
      <c r="Q89" s="1" t="s">
        <v>81</v>
      </c>
      <c r="R89" s="21"/>
      <c r="S89" s="21"/>
    </row>
    <row r="90" spans="1:20" ht="33.75" x14ac:dyDescent="0.25">
      <c r="A90" s="21" t="s">
        <v>334</v>
      </c>
      <c r="B90" s="21">
        <v>70</v>
      </c>
      <c r="C90" s="1" t="s">
        <v>158</v>
      </c>
      <c r="D90" s="21" t="s">
        <v>70</v>
      </c>
      <c r="E90" s="21" t="s">
        <v>241</v>
      </c>
      <c r="F90" s="1" t="s">
        <v>242</v>
      </c>
      <c r="G90" s="1" t="s">
        <v>637</v>
      </c>
      <c r="H90" s="38"/>
      <c r="I90" s="21" t="s">
        <v>12</v>
      </c>
      <c r="J90" s="1" t="s">
        <v>313</v>
      </c>
      <c r="K90" s="38">
        <f>[1]TUTTI!N85</f>
        <v>21350</v>
      </c>
      <c r="L90" s="38"/>
      <c r="M90" s="3">
        <f t="shared" si="28"/>
        <v>75</v>
      </c>
      <c r="N90" s="38">
        <f t="shared" ref="N90:N91" si="31">K90*75%</f>
        <v>16012.5</v>
      </c>
      <c r="O90" s="38">
        <f t="shared" si="29"/>
        <v>8006.25</v>
      </c>
      <c r="P90" s="38">
        <f t="shared" si="30"/>
        <v>5337.5</v>
      </c>
      <c r="Q90" s="1" t="s">
        <v>81</v>
      </c>
      <c r="R90" s="21"/>
      <c r="S90" s="21"/>
    </row>
    <row r="91" spans="1:20" ht="22.5" x14ac:dyDescent="0.25">
      <c r="A91" s="21" t="s">
        <v>101</v>
      </c>
      <c r="B91" s="21">
        <v>71</v>
      </c>
      <c r="C91" s="1" t="s">
        <v>159</v>
      </c>
      <c r="D91" s="21" t="s">
        <v>70</v>
      </c>
      <c r="E91" s="21" t="s">
        <v>239</v>
      </c>
      <c r="F91" s="1" t="s">
        <v>243</v>
      </c>
      <c r="G91" s="1" t="s">
        <v>638</v>
      </c>
      <c r="H91" s="38"/>
      <c r="I91" s="21" t="s">
        <v>12</v>
      </c>
      <c r="J91" s="1" t="s">
        <v>314</v>
      </c>
      <c r="K91" s="38">
        <f>[1]TUTTI!N86</f>
        <v>31561.8</v>
      </c>
      <c r="L91" s="38"/>
      <c r="M91" s="3">
        <f t="shared" si="28"/>
        <v>75</v>
      </c>
      <c r="N91" s="38">
        <f t="shared" si="31"/>
        <v>23671.35</v>
      </c>
      <c r="O91" s="38">
        <f t="shared" si="29"/>
        <v>11835.674999999999</v>
      </c>
      <c r="P91" s="38">
        <f t="shared" si="30"/>
        <v>7890.4500000000007</v>
      </c>
      <c r="Q91" s="1" t="s">
        <v>81</v>
      </c>
      <c r="R91" s="21"/>
      <c r="S91" s="21"/>
    </row>
    <row r="92" spans="1:20" x14ac:dyDescent="0.25">
      <c r="A92" s="37"/>
      <c r="B92" s="37"/>
      <c r="C92" s="37"/>
      <c r="D92" s="37"/>
      <c r="E92" s="37"/>
      <c r="F92" s="37"/>
      <c r="G92" s="37"/>
      <c r="H92" s="25">
        <f>SUM(N88:N91)</f>
        <v>83305.89</v>
      </c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</row>
    <row r="93" spans="1:20" ht="22.5" x14ac:dyDescent="0.25">
      <c r="A93" s="8" t="s">
        <v>334</v>
      </c>
      <c r="B93" s="33">
        <v>72</v>
      </c>
      <c r="C93" s="34" t="s">
        <v>160</v>
      </c>
      <c r="D93" s="34" t="s">
        <v>71</v>
      </c>
      <c r="E93" s="33" t="s">
        <v>697</v>
      </c>
      <c r="F93" s="34" t="s">
        <v>245</v>
      </c>
      <c r="G93" s="1" t="s">
        <v>344</v>
      </c>
      <c r="H93" s="38">
        <v>68181.740000000005</v>
      </c>
      <c r="I93" s="16" t="s">
        <v>12</v>
      </c>
      <c r="J93" s="5" t="s">
        <v>315</v>
      </c>
      <c r="K93" s="17">
        <f>[1]TUTTI!N88</f>
        <v>64150</v>
      </c>
      <c r="L93" s="17"/>
      <c r="M93" s="32">
        <f>N93*100/K93</f>
        <v>75</v>
      </c>
      <c r="N93" s="17">
        <v>48112.5</v>
      </c>
      <c r="O93" s="17">
        <f t="shared" ref="O93:O104" si="32">N93/2</f>
        <v>24056.25</v>
      </c>
      <c r="P93" s="17">
        <f>K93-N93</f>
        <v>16037.5</v>
      </c>
      <c r="Q93" s="5" t="s">
        <v>81</v>
      </c>
      <c r="R93" s="5"/>
      <c r="S93" s="5"/>
    </row>
    <row r="94" spans="1:20" ht="22.5" x14ac:dyDescent="0.25">
      <c r="A94" s="6" t="s">
        <v>334</v>
      </c>
      <c r="B94" s="19">
        <v>73</v>
      </c>
      <c r="C94" s="20" t="s">
        <v>161</v>
      </c>
      <c r="D94" s="19" t="s">
        <v>71</v>
      </c>
      <c r="E94" s="19" t="s">
        <v>244</v>
      </c>
      <c r="F94" s="20" t="s">
        <v>246</v>
      </c>
      <c r="G94" s="20" t="s">
        <v>639</v>
      </c>
      <c r="H94" s="38"/>
      <c r="I94" s="21" t="s">
        <v>12</v>
      </c>
      <c r="J94" s="1" t="s">
        <v>316</v>
      </c>
      <c r="K94" s="38">
        <f>[1]TUTTI!N89</f>
        <v>41437.300000000003</v>
      </c>
      <c r="L94" s="38"/>
      <c r="M94" s="3">
        <f>N94*100/K94</f>
        <v>75</v>
      </c>
      <c r="N94" s="38">
        <f>K94*75%</f>
        <v>31077.975000000002</v>
      </c>
      <c r="O94" s="38">
        <f t="shared" si="32"/>
        <v>15538.987500000001</v>
      </c>
      <c r="P94" s="17">
        <f>K94-N94</f>
        <v>10359.325000000001</v>
      </c>
      <c r="Q94" s="1" t="s">
        <v>81</v>
      </c>
      <c r="R94" s="21"/>
      <c r="S94" s="21"/>
    </row>
    <row r="95" spans="1:20" x14ac:dyDescent="0.25">
      <c r="A95" s="37"/>
      <c r="B95" s="37"/>
      <c r="C95" s="37"/>
      <c r="D95" s="37"/>
      <c r="E95" s="37"/>
      <c r="F95" s="37"/>
      <c r="G95" s="37"/>
      <c r="H95" s="25">
        <f>SUM(N93:N94)</f>
        <v>79190.475000000006</v>
      </c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</row>
    <row r="96" spans="1:20" ht="33.75" x14ac:dyDescent="0.25">
      <c r="A96" s="21" t="s">
        <v>345</v>
      </c>
      <c r="B96" s="21">
        <v>74</v>
      </c>
      <c r="C96" s="1" t="s">
        <v>346</v>
      </c>
      <c r="D96" s="21" t="s">
        <v>72</v>
      </c>
      <c r="E96" s="21" t="s">
        <v>247</v>
      </c>
      <c r="F96" s="1" t="s">
        <v>248</v>
      </c>
      <c r="G96" s="1" t="s">
        <v>640</v>
      </c>
      <c r="H96" s="38">
        <v>106880.43</v>
      </c>
      <c r="I96" s="21" t="s">
        <v>12</v>
      </c>
      <c r="J96" s="1" t="s">
        <v>317</v>
      </c>
      <c r="K96" s="38">
        <f>[1]TUTTI!N91</f>
        <v>41506.839999999997</v>
      </c>
      <c r="L96" s="38"/>
      <c r="M96" s="3">
        <f>N96*100/K96</f>
        <v>70.69179441267994</v>
      </c>
      <c r="N96" s="38">
        <v>29341.93</v>
      </c>
      <c r="O96" s="38">
        <f t="shared" si="32"/>
        <v>14670.965</v>
      </c>
      <c r="P96" s="38">
        <f>K96-N96</f>
        <v>12164.909999999996</v>
      </c>
      <c r="Q96" s="1" t="s">
        <v>81</v>
      </c>
      <c r="R96" s="21"/>
      <c r="S96" s="21"/>
    </row>
    <row r="97" spans="1:20" ht="22.5" x14ac:dyDescent="0.25">
      <c r="A97" s="21" t="s">
        <v>334</v>
      </c>
      <c r="B97" s="21">
        <v>75</v>
      </c>
      <c r="C97" s="1" t="s">
        <v>347</v>
      </c>
      <c r="D97" s="21" t="s">
        <v>72</v>
      </c>
      <c r="E97" s="21" t="s">
        <v>249</v>
      </c>
      <c r="F97" s="1" t="s">
        <v>250</v>
      </c>
      <c r="G97" s="1" t="s">
        <v>641</v>
      </c>
      <c r="H97" s="38"/>
      <c r="I97" s="21" t="s">
        <v>12</v>
      </c>
      <c r="J97" s="1" t="s">
        <v>318</v>
      </c>
      <c r="K97" s="38">
        <f>[1]TUTTI!N92</f>
        <v>112240</v>
      </c>
      <c r="L97" s="38"/>
      <c r="M97" s="3">
        <f>N97*100/K97</f>
        <v>70.691375623663575</v>
      </c>
      <c r="N97" s="38">
        <v>79344</v>
      </c>
      <c r="O97" s="38">
        <f t="shared" si="32"/>
        <v>39672</v>
      </c>
      <c r="P97" s="38">
        <f>K97-N97</f>
        <v>32896</v>
      </c>
      <c r="Q97" s="1" t="s">
        <v>81</v>
      </c>
      <c r="R97" s="21"/>
      <c r="S97" s="21"/>
    </row>
    <row r="98" spans="1:20" x14ac:dyDescent="0.25">
      <c r="A98" s="37"/>
      <c r="B98" s="37"/>
      <c r="C98" s="37"/>
      <c r="D98" s="37"/>
      <c r="E98" s="37"/>
      <c r="F98" s="37"/>
      <c r="G98" s="37"/>
      <c r="H98" s="25">
        <f>SUM(N96:N97)</f>
        <v>108685.93</v>
      </c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</row>
    <row r="99" spans="1:20" ht="45.75" customHeight="1" x14ac:dyDescent="0.25">
      <c r="A99" s="21" t="s">
        <v>345</v>
      </c>
      <c r="B99" s="21">
        <v>76</v>
      </c>
      <c r="C99" s="1" t="s">
        <v>59</v>
      </c>
      <c r="D99" s="21" t="s">
        <v>73</v>
      </c>
      <c r="E99" s="21" t="s">
        <v>251</v>
      </c>
      <c r="F99" s="1" t="s">
        <v>252</v>
      </c>
      <c r="G99" s="1" t="s">
        <v>642</v>
      </c>
      <c r="H99" s="38">
        <v>87316.2</v>
      </c>
      <c r="I99" s="21" t="s">
        <v>12</v>
      </c>
      <c r="J99" s="1" t="s">
        <v>319</v>
      </c>
      <c r="K99" s="38">
        <f>[1]TUTTI!N94</f>
        <v>43560.71</v>
      </c>
      <c r="L99" s="38"/>
      <c r="M99" s="3">
        <f>N99*100/K99</f>
        <v>75</v>
      </c>
      <c r="N99" s="38">
        <f>K99*75%</f>
        <v>32670.532500000001</v>
      </c>
      <c r="O99" s="38">
        <f t="shared" si="32"/>
        <v>16335.266250000001</v>
      </c>
      <c r="P99" s="38">
        <f>K99-N99</f>
        <v>10890.177499999998</v>
      </c>
      <c r="Q99" s="1" t="s">
        <v>81</v>
      </c>
      <c r="R99" s="21"/>
      <c r="S99" s="21"/>
    </row>
    <row r="100" spans="1:20" ht="78.75" x14ac:dyDescent="0.25">
      <c r="A100" s="12" t="s">
        <v>348</v>
      </c>
      <c r="B100" s="12">
        <v>77</v>
      </c>
      <c r="C100" s="13" t="s">
        <v>162</v>
      </c>
      <c r="D100" s="12" t="s">
        <v>73</v>
      </c>
      <c r="E100" s="12" t="s">
        <v>251</v>
      </c>
      <c r="F100" s="13" t="s">
        <v>252</v>
      </c>
      <c r="G100" s="13" t="s">
        <v>643</v>
      </c>
      <c r="H100" s="38"/>
      <c r="I100" s="12" t="s">
        <v>12</v>
      </c>
      <c r="J100" s="13" t="s">
        <v>320</v>
      </c>
      <c r="K100" s="14">
        <f>[1]TUTTI!N95</f>
        <v>70240.95</v>
      </c>
      <c r="L100" s="14"/>
      <c r="M100" s="15">
        <f>N100*100/K100</f>
        <v>0</v>
      </c>
      <c r="N100" s="14">
        <v>0</v>
      </c>
      <c r="O100" s="14">
        <f t="shared" si="32"/>
        <v>0</v>
      </c>
      <c r="P100" s="14">
        <v>0</v>
      </c>
      <c r="Q100" s="13" t="s">
        <v>349</v>
      </c>
      <c r="R100" s="12"/>
      <c r="S100" s="12"/>
    </row>
    <row r="101" spans="1:20" x14ac:dyDescent="0.25">
      <c r="A101" s="37"/>
      <c r="B101" s="37"/>
      <c r="C101" s="37"/>
      <c r="D101" s="37"/>
      <c r="E101" s="37"/>
      <c r="F101" s="37"/>
      <c r="G101" s="37"/>
      <c r="H101" s="25">
        <f>SUM(N99:N100)</f>
        <v>32670.532500000001</v>
      </c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</row>
    <row r="102" spans="1:20" ht="22.5" x14ac:dyDescent="0.25">
      <c r="A102" s="21" t="s">
        <v>334</v>
      </c>
      <c r="B102" s="21">
        <v>78</v>
      </c>
      <c r="C102" s="1" t="s">
        <v>163</v>
      </c>
      <c r="D102" s="21" t="s">
        <v>74</v>
      </c>
      <c r="E102" s="21" t="s">
        <v>253</v>
      </c>
      <c r="F102" s="1" t="s">
        <v>254</v>
      </c>
      <c r="G102" s="1" t="s">
        <v>644</v>
      </c>
      <c r="H102" s="38">
        <v>27118.62</v>
      </c>
      <c r="I102" s="21" t="s">
        <v>12</v>
      </c>
      <c r="J102" s="1" t="s">
        <v>321</v>
      </c>
      <c r="K102" s="38">
        <v>7009.15</v>
      </c>
      <c r="L102" s="38"/>
      <c r="M102" s="3">
        <f>N102*100/K102</f>
        <v>57.499982166168515</v>
      </c>
      <c r="N102" s="38">
        <v>4030.26</v>
      </c>
      <c r="O102" s="38">
        <f t="shared" si="32"/>
        <v>2015.13</v>
      </c>
      <c r="P102" s="38">
        <f>K102-N102</f>
        <v>2978.8899999999994</v>
      </c>
      <c r="Q102" s="1" t="s">
        <v>81</v>
      </c>
      <c r="R102" s="21"/>
      <c r="S102" s="21"/>
      <c r="T102" s="10" t="s">
        <v>350</v>
      </c>
    </row>
    <row r="103" spans="1:20" ht="22.5" x14ac:dyDescent="0.25">
      <c r="A103" s="21" t="s">
        <v>334</v>
      </c>
      <c r="B103" s="21">
        <v>79</v>
      </c>
      <c r="C103" s="1" t="s">
        <v>164</v>
      </c>
      <c r="D103" s="21" t="s">
        <v>74</v>
      </c>
      <c r="E103" s="21" t="s">
        <v>253</v>
      </c>
      <c r="F103" s="1" t="s">
        <v>255</v>
      </c>
      <c r="G103" s="1" t="s">
        <v>645</v>
      </c>
      <c r="H103" s="38"/>
      <c r="I103" s="21" t="s">
        <v>12</v>
      </c>
      <c r="J103" s="1" t="s">
        <v>322</v>
      </c>
      <c r="K103" s="38">
        <v>38965.21</v>
      </c>
      <c r="L103" s="38"/>
      <c r="M103" s="3">
        <f t="shared" ref="M103:M104" si="33">N103*100/K103</f>
        <v>50.000012831959587</v>
      </c>
      <c r="N103" s="38">
        <v>19482.61</v>
      </c>
      <c r="O103" s="38">
        <f t="shared" si="32"/>
        <v>9741.3050000000003</v>
      </c>
      <c r="P103" s="38">
        <f t="shared" ref="P103:P104" si="34">K103-N103</f>
        <v>19482.599999999999</v>
      </c>
      <c r="Q103" s="1" t="s">
        <v>81</v>
      </c>
      <c r="R103" s="21"/>
      <c r="S103" s="21"/>
      <c r="T103" s="10" t="s">
        <v>350</v>
      </c>
    </row>
    <row r="104" spans="1:20" ht="22.5" x14ac:dyDescent="0.25">
      <c r="A104" s="21" t="s">
        <v>333</v>
      </c>
      <c r="B104" s="21">
        <v>80</v>
      </c>
      <c r="C104" s="1" t="s">
        <v>165</v>
      </c>
      <c r="D104" s="21" t="s">
        <v>74</v>
      </c>
      <c r="E104" s="21" t="s">
        <v>256</v>
      </c>
      <c r="F104" s="1" t="s">
        <v>257</v>
      </c>
      <c r="G104" s="1" t="s">
        <v>646</v>
      </c>
      <c r="H104" s="38"/>
      <c r="I104" s="21" t="s">
        <v>13</v>
      </c>
      <c r="J104" s="1" t="s">
        <v>323</v>
      </c>
      <c r="K104" s="38">
        <v>6300</v>
      </c>
      <c r="L104" s="38"/>
      <c r="M104" s="3">
        <f t="shared" si="33"/>
        <v>57</v>
      </c>
      <c r="N104" s="38">
        <v>3591</v>
      </c>
      <c r="O104" s="38">
        <f t="shared" si="32"/>
        <v>1795.5</v>
      </c>
      <c r="P104" s="38">
        <f t="shared" si="34"/>
        <v>2709</v>
      </c>
      <c r="Q104" s="1" t="s">
        <v>81</v>
      </c>
      <c r="R104" s="21"/>
      <c r="S104" s="21"/>
      <c r="T104" s="10" t="s">
        <v>350</v>
      </c>
    </row>
    <row r="105" spans="1:20" x14ac:dyDescent="0.25">
      <c r="A105" s="37"/>
      <c r="B105" s="37"/>
      <c r="C105" s="37"/>
      <c r="D105" s="37"/>
      <c r="E105" s="37"/>
      <c r="F105" s="37"/>
      <c r="G105" s="37"/>
      <c r="H105" s="25">
        <f>SUM(N102:N104)</f>
        <v>27103.870000000003</v>
      </c>
      <c r="I105" s="39"/>
      <c r="J105" s="40"/>
      <c r="K105" s="40"/>
      <c r="L105" s="40"/>
      <c r="M105" s="40"/>
      <c r="N105" s="40"/>
      <c r="O105" s="40"/>
      <c r="P105" s="40"/>
      <c r="Q105" s="40"/>
      <c r="R105" s="40"/>
      <c r="S105" s="41"/>
    </row>
    <row r="106" spans="1:20" ht="33.75" x14ac:dyDescent="0.25">
      <c r="A106" s="8" t="s">
        <v>334</v>
      </c>
      <c r="B106" s="219">
        <v>81</v>
      </c>
      <c r="C106" s="218" t="s">
        <v>166</v>
      </c>
      <c r="D106" s="219" t="s">
        <v>75</v>
      </c>
      <c r="E106" s="219" t="s">
        <v>258</v>
      </c>
      <c r="F106" s="218" t="s">
        <v>259</v>
      </c>
      <c r="G106" s="218" t="s">
        <v>647</v>
      </c>
      <c r="H106" s="17">
        <v>8229.4599999999991</v>
      </c>
      <c r="I106" s="16" t="s">
        <v>12</v>
      </c>
      <c r="J106" s="5" t="s">
        <v>324</v>
      </c>
      <c r="K106" s="17">
        <f>[1]TUTTI!N101</f>
        <v>10980</v>
      </c>
      <c r="L106" s="17"/>
      <c r="M106" s="32">
        <v>75</v>
      </c>
      <c r="N106" s="17">
        <f>K106*M106/100</f>
        <v>8235</v>
      </c>
      <c r="O106" s="17">
        <f>N106/2</f>
        <v>4117.5</v>
      </c>
      <c r="P106" s="17">
        <f>K106-N106</f>
        <v>2745</v>
      </c>
      <c r="Q106" s="5" t="s">
        <v>81</v>
      </c>
      <c r="R106" s="16"/>
      <c r="S106" s="16"/>
    </row>
    <row r="107" spans="1:20" x14ac:dyDescent="0.25">
      <c r="A107" s="37"/>
      <c r="B107" s="37"/>
      <c r="C107" s="37"/>
      <c r="D107" s="37"/>
      <c r="E107" s="37"/>
      <c r="F107" s="37"/>
      <c r="G107" s="37"/>
      <c r="H107" s="31">
        <f>N106</f>
        <v>8235</v>
      </c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</row>
    <row r="108" spans="1:20" ht="60" customHeight="1" x14ac:dyDescent="0.25">
      <c r="A108" s="16" t="s">
        <v>354</v>
      </c>
      <c r="B108" s="16">
        <v>82</v>
      </c>
      <c r="C108" s="5" t="s">
        <v>353</v>
      </c>
      <c r="D108" s="16" t="s">
        <v>76</v>
      </c>
      <c r="E108" s="16" t="s">
        <v>351</v>
      </c>
      <c r="F108" s="5" t="s">
        <v>352</v>
      </c>
      <c r="G108" s="5" t="s">
        <v>355</v>
      </c>
      <c r="H108" s="42">
        <v>89580.05</v>
      </c>
      <c r="I108" s="16" t="s">
        <v>12</v>
      </c>
      <c r="J108" s="5" t="s">
        <v>356</v>
      </c>
      <c r="K108" s="17">
        <v>31720</v>
      </c>
      <c r="L108" s="17"/>
      <c r="M108" s="32">
        <f>N108*100/K108</f>
        <v>75</v>
      </c>
      <c r="N108" s="17">
        <f>K108*75%</f>
        <v>23790</v>
      </c>
      <c r="O108" s="17">
        <f>N108/2</f>
        <v>11895</v>
      </c>
      <c r="P108" s="17">
        <f>K108-N108</f>
        <v>7930</v>
      </c>
      <c r="Q108" s="5" t="s">
        <v>81</v>
      </c>
      <c r="R108" s="16"/>
      <c r="S108" s="16"/>
    </row>
    <row r="109" spans="1:20" ht="60" customHeight="1" x14ac:dyDescent="0.25">
      <c r="A109" s="21" t="s">
        <v>334</v>
      </c>
      <c r="B109" s="21">
        <v>83</v>
      </c>
      <c r="C109" s="1" t="s">
        <v>167</v>
      </c>
      <c r="D109" s="21" t="s">
        <v>76</v>
      </c>
      <c r="E109" s="21" t="s">
        <v>357</v>
      </c>
      <c r="F109" s="1" t="s">
        <v>358</v>
      </c>
      <c r="G109" s="1" t="s">
        <v>359</v>
      </c>
      <c r="H109" s="43"/>
      <c r="I109" s="21" t="s">
        <v>12</v>
      </c>
      <c r="J109" s="1" t="s">
        <v>360</v>
      </c>
      <c r="K109" s="38">
        <v>32498</v>
      </c>
      <c r="L109" s="38"/>
      <c r="M109" s="32">
        <f t="shared" ref="M109:M111" si="35">N109*100/K109</f>
        <v>75</v>
      </c>
      <c r="N109" s="17">
        <f t="shared" ref="N109:N111" si="36">K109*75%</f>
        <v>24373.5</v>
      </c>
      <c r="O109" s="38">
        <f>N109/2</f>
        <v>12186.75</v>
      </c>
      <c r="P109" s="17">
        <f t="shared" ref="P109:P111" si="37">K109-N109</f>
        <v>8124.5</v>
      </c>
      <c r="Q109" s="1" t="s">
        <v>81</v>
      </c>
      <c r="R109" s="21"/>
      <c r="S109" s="21"/>
    </row>
    <row r="110" spans="1:20" ht="60" customHeight="1" x14ac:dyDescent="0.25">
      <c r="A110" s="21" t="s">
        <v>333</v>
      </c>
      <c r="B110" s="21">
        <v>84</v>
      </c>
      <c r="C110" s="1" t="s">
        <v>168</v>
      </c>
      <c r="D110" s="21" t="s">
        <v>76</v>
      </c>
      <c r="E110" s="21" t="s">
        <v>357</v>
      </c>
      <c r="F110" s="1" t="s">
        <v>362</v>
      </c>
      <c r="G110" s="1" t="s">
        <v>396</v>
      </c>
      <c r="H110" s="43"/>
      <c r="I110" s="21" t="s">
        <v>12</v>
      </c>
      <c r="J110" s="1" t="s">
        <v>361</v>
      </c>
      <c r="K110" s="38">
        <v>51783.42</v>
      </c>
      <c r="L110" s="38"/>
      <c r="M110" s="32">
        <f t="shared" si="35"/>
        <v>75</v>
      </c>
      <c r="N110" s="17">
        <f t="shared" si="36"/>
        <v>38837.565000000002</v>
      </c>
      <c r="O110" s="38">
        <f t="shared" ref="O110:O111" si="38">N110/2</f>
        <v>19418.782500000001</v>
      </c>
      <c r="P110" s="17">
        <f t="shared" si="37"/>
        <v>12945.854999999996</v>
      </c>
      <c r="Q110" s="5" t="s">
        <v>81</v>
      </c>
      <c r="R110" s="21"/>
      <c r="S110" s="21"/>
    </row>
    <row r="111" spans="1:20" ht="22.5" x14ac:dyDescent="0.25">
      <c r="A111" s="21" t="s">
        <v>334</v>
      </c>
      <c r="B111" s="21">
        <v>85</v>
      </c>
      <c r="C111" s="1" t="s">
        <v>169</v>
      </c>
      <c r="D111" s="21" t="s">
        <v>76</v>
      </c>
      <c r="E111" s="21" t="s">
        <v>357</v>
      </c>
      <c r="F111" s="1" t="s">
        <v>363</v>
      </c>
      <c r="G111" s="1" t="s">
        <v>364</v>
      </c>
      <c r="H111" s="44"/>
      <c r="I111" s="21" t="s">
        <v>12</v>
      </c>
      <c r="J111" s="1" t="s">
        <v>365</v>
      </c>
      <c r="K111" s="38">
        <v>2907.2</v>
      </c>
      <c r="L111" s="38"/>
      <c r="M111" s="32">
        <f t="shared" si="35"/>
        <v>75</v>
      </c>
      <c r="N111" s="17">
        <f t="shared" si="36"/>
        <v>2180.3999999999996</v>
      </c>
      <c r="O111" s="38">
        <f t="shared" si="38"/>
        <v>1090.1999999999998</v>
      </c>
      <c r="P111" s="17">
        <f t="shared" si="37"/>
        <v>726.80000000000018</v>
      </c>
      <c r="Q111" s="1" t="s">
        <v>81</v>
      </c>
      <c r="R111" s="21"/>
      <c r="S111" s="21"/>
    </row>
    <row r="112" spans="1:20" x14ac:dyDescent="0.25">
      <c r="A112" s="37"/>
      <c r="B112" s="37"/>
      <c r="C112" s="37"/>
      <c r="D112" s="37"/>
      <c r="E112" s="37"/>
      <c r="F112" s="37"/>
      <c r="G112" s="37"/>
      <c r="H112" s="25">
        <f>SUM(N108:N111)</f>
        <v>89181.464999999997</v>
      </c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</row>
    <row r="114" spans="11:14" x14ac:dyDescent="0.25">
      <c r="N114" s="9">
        <f>SUM(N2:N111)</f>
        <v>1125822.7419999999</v>
      </c>
    </row>
    <row r="118" spans="11:14" x14ac:dyDescent="0.25">
      <c r="K118" s="9">
        <f>SUM(K2:K117)</f>
        <v>1891375.6333333331</v>
      </c>
      <c r="N118" s="9">
        <f>SUM(N2:N113)</f>
        <v>1125822.7419999999</v>
      </c>
    </row>
  </sheetData>
  <hyperlinks>
    <hyperlink ref="G53" r:id="rId1"/>
    <hyperlink ref="G52" r:id="rId2"/>
    <hyperlink ref="G54" r:id="rId3"/>
    <hyperlink ref="G55" r:id="rId4"/>
    <hyperlink ref="G57" r:id="rId5"/>
    <hyperlink ref="G58" r:id="rId6"/>
    <hyperlink ref="G59" r:id="rId7"/>
    <hyperlink ref="G60" r:id="rId8"/>
    <hyperlink ref="G61" r:id="rId9"/>
    <hyperlink ref="G62" r:id="rId10"/>
    <hyperlink ref="G63" r:id="rId11"/>
    <hyperlink ref="G66" r:id="rId12"/>
    <hyperlink ref="G93" r:id="rId13"/>
    <hyperlink ref="G108" r:id="rId14"/>
    <hyperlink ref="G109" r:id="rId15"/>
    <hyperlink ref="G111" r:id="rId16"/>
    <hyperlink ref="G5" r:id="rId17"/>
    <hyperlink ref="G26" r:id="rId18"/>
    <hyperlink ref="G23" r:id="rId19"/>
    <hyperlink ref="G7" r:id="rId20"/>
    <hyperlink ref="G24" r:id="rId21"/>
    <hyperlink ref="G110" r:id="rId22"/>
    <hyperlink ref="G39" r:id="rId23"/>
    <hyperlink ref="G20" r:id="rId2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6"/>
  <sheetViews>
    <sheetView topLeftCell="A65" workbookViewId="0">
      <selection activeCell="C73" sqref="C73"/>
    </sheetView>
  </sheetViews>
  <sheetFormatPr defaultRowHeight="11.25" x14ac:dyDescent="0.25"/>
  <cols>
    <col min="1" max="1" width="37.28515625" style="10" customWidth="1"/>
    <col min="2" max="2" width="14.42578125" style="9" bestFit="1" customWidth="1"/>
    <col min="3" max="3" width="12.7109375" style="9" bestFit="1" customWidth="1"/>
    <col min="4" max="4" width="6.140625" style="11" customWidth="1"/>
    <col min="5" max="5" width="18.5703125" style="9" customWidth="1"/>
    <col min="6" max="7" width="21" style="9" customWidth="1"/>
    <col min="8" max="8" width="21" style="10" customWidth="1"/>
    <col min="9" max="9" width="9.140625" style="6"/>
    <col min="10" max="10" width="28.85546875" style="6" customWidth="1"/>
    <col min="11" max="11" width="29.5703125" style="10" customWidth="1"/>
    <col min="12" max="16384" width="9.140625" style="6"/>
  </cols>
  <sheetData>
    <row r="1" spans="1:38" x14ac:dyDescent="0.25">
      <c r="A1" s="1" t="s">
        <v>0</v>
      </c>
      <c r="B1" s="38" t="s">
        <v>7</v>
      </c>
      <c r="C1" s="38" t="s">
        <v>77</v>
      </c>
      <c r="D1" s="3" t="s">
        <v>15</v>
      </c>
      <c r="E1" s="38" t="s">
        <v>8</v>
      </c>
      <c r="F1" s="38" t="s">
        <v>9</v>
      </c>
      <c r="G1" s="38" t="s">
        <v>407</v>
      </c>
      <c r="H1" s="2" t="s">
        <v>80</v>
      </c>
      <c r="I1" s="5" t="s">
        <v>4</v>
      </c>
      <c r="J1" s="5" t="s">
        <v>10</v>
      </c>
      <c r="K1" s="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8"/>
      <c r="AL1" s="8"/>
    </row>
    <row r="2" spans="1:38" ht="26.25" customHeight="1" x14ac:dyDescent="0.25">
      <c r="A2" s="5" t="s">
        <v>18</v>
      </c>
      <c r="B2" s="17">
        <v>5670.56</v>
      </c>
      <c r="C2" s="17"/>
      <c r="D2" s="32">
        <v>75</v>
      </c>
      <c r="E2" s="17">
        <v>4252.920000000001</v>
      </c>
      <c r="F2" s="38">
        <v>2126.46</v>
      </c>
      <c r="G2" s="38">
        <v>1417.6399999999994</v>
      </c>
      <c r="H2" s="5" t="s">
        <v>81</v>
      </c>
      <c r="I2" s="16"/>
      <c r="J2" s="16"/>
    </row>
    <row r="3" spans="1:38" x14ac:dyDescent="0.25">
      <c r="A3" s="1" t="s">
        <v>19</v>
      </c>
      <c r="B3" s="38">
        <v>7198</v>
      </c>
      <c r="C3" s="38"/>
      <c r="D3" s="3">
        <v>75</v>
      </c>
      <c r="E3" s="38">
        <v>5398.5</v>
      </c>
      <c r="F3" s="38">
        <v>2699.25</v>
      </c>
      <c r="G3" s="38">
        <v>1799.5</v>
      </c>
      <c r="H3" s="1" t="s">
        <v>81</v>
      </c>
      <c r="I3" s="21"/>
      <c r="J3" s="21"/>
    </row>
    <row r="4" spans="1:38" ht="36.75" customHeight="1" x14ac:dyDescent="0.25">
      <c r="A4" s="1" t="s">
        <v>373</v>
      </c>
      <c r="B4" s="38">
        <v>6167.58</v>
      </c>
      <c r="C4" s="38"/>
      <c r="D4" s="3">
        <v>75</v>
      </c>
      <c r="E4" s="38">
        <v>4625.6899999999996</v>
      </c>
      <c r="F4" s="38">
        <v>2312.84</v>
      </c>
      <c r="G4" s="38">
        <v>1541.8900000000003</v>
      </c>
      <c r="H4" s="1" t="s">
        <v>81</v>
      </c>
      <c r="I4" s="21"/>
      <c r="J4" s="21"/>
    </row>
    <row r="5" spans="1:38" ht="39" customHeight="1" x14ac:dyDescent="0.25">
      <c r="A5" s="1" t="s">
        <v>20</v>
      </c>
      <c r="B5" s="38">
        <v>9064</v>
      </c>
      <c r="C5" s="38">
        <v>1500</v>
      </c>
      <c r="D5" s="3" t="s">
        <v>82</v>
      </c>
      <c r="E5" s="38">
        <v>7564</v>
      </c>
      <c r="F5" s="38">
        <v>3782</v>
      </c>
      <c r="G5" s="38">
        <v>1500</v>
      </c>
      <c r="H5" s="1" t="s">
        <v>81</v>
      </c>
      <c r="I5" s="21"/>
      <c r="J5" s="21"/>
    </row>
    <row r="6" spans="1:38" ht="39" customHeight="1" x14ac:dyDescent="0.25">
      <c r="A6" s="1" t="s">
        <v>379</v>
      </c>
      <c r="B6" s="38">
        <v>5087.3999999999996</v>
      </c>
      <c r="C6" s="38"/>
      <c r="D6" s="3">
        <v>75</v>
      </c>
      <c r="E6" s="38">
        <v>3815.55</v>
      </c>
      <c r="F6" s="38">
        <v>1907.77</v>
      </c>
      <c r="G6" s="38">
        <v>1271.8499999999995</v>
      </c>
      <c r="H6" s="1" t="s">
        <v>81</v>
      </c>
      <c r="I6" s="21"/>
      <c r="J6" s="21"/>
    </row>
    <row r="7" spans="1:38" ht="21.75" customHeight="1" x14ac:dyDescent="0.25">
      <c r="A7" s="1" t="s">
        <v>21</v>
      </c>
      <c r="B7" s="38">
        <v>6301.91</v>
      </c>
      <c r="C7" s="38"/>
      <c r="D7" s="3">
        <v>75</v>
      </c>
      <c r="E7" s="38">
        <v>4726.43</v>
      </c>
      <c r="F7" s="38">
        <v>2363.21</v>
      </c>
      <c r="G7" s="38">
        <v>1575.4799999999996</v>
      </c>
      <c r="H7" s="1" t="s">
        <v>81</v>
      </c>
      <c r="I7" s="21"/>
      <c r="J7" s="21"/>
    </row>
    <row r="8" spans="1:38" ht="87" customHeight="1" x14ac:dyDescent="0.25">
      <c r="A8" s="1" t="s">
        <v>23</v>
      </c>
      <c r="B8" s="38">
        <v>17543.599999999999</v>
      </c>
      <c r="C8" s="38"/>
      <c r="D8" s="3">
        <f>E8*100/B8</f>
        <v>75</v>
      </c>
      <c r="E8" s="38">
        <v>13157.7</v>
      </c>
      <c r="F8" s="38">
        <v>6578.85</v>
      </c>
      <c r="G8" s="38">
        <v>4385.8999999999978</v>
      </c>
      <c r="H8" s="1" t="s">
        <v>81</v>
      </c>
      <c r="I8" s="21"/>
      <c r="J8" s="21"/>
    </row>
    <row r="9" spans="1:38" x14ac:dyDescent="0.25">
      <c r="A9" s="1" t="s">
        <v>138</v>
      </c>
      <c r="B9" s="38">
        <v>7105.62</v>
      </c>
      <c r="C9" s="38"/>
      <c r="D9" s="32">
        <f t="shared" ref="D9:D15" si="0">E9*100/B9</f>
        <v>75.000070366836397</v>
      </c>
      <c r="E9" s="38">
        <v>5329.22</v>
      </c>
      <c r="F9" s="38">
        <v>2664.61</v>
      </c>
      <c r="G9" s="17">
        <v>1776.3999999999996</v>
      </c>
      <c r="H9" s="1" t="s">
        <v>81</v>
      </c>
      <c r="I9" s="21"/>
      <c r="J9" s="21"/>
    </row>
    <row r="10" spans="1:38" ht="39" customHeight="1" x14ac:dyDescent="0.25">
      <c r="A10" s="1" t="s">
        <v>139</v>
      </c>
      <c r="B10" s="38">
        <v>10004</v>
      </c>
      <c r="C10" s="38"/>
      <c r="D10" s="32">
        <f t="shared" si="0"/>
        <v>75</v>
      </c>
      <c r="E10" s="38">
        <v>7503</v>
      </c>
      <c r="F10" s="38">
        <v>3751.5</v>
      </c>
      <c r="G10" s="17">
        <v>2501</v>
      </c>
      <c r="H10" s="1" t="s">
        <v>81</v>
      </c>
      <c r="I10" s="21"/>
      <c r="J10" s="21"/>
    </row>
    <row r="11" spans="1:38" x14ac:dyDescent="0.25">
      <c r="A11" s="1" t="s">
        <v>140</v>
      </c>
      <c r="B11" s="38">
        <v>18910</v>
      </c>
      <c r="C11" s="38"/>
      <c r="D11" s="32">
        <f t="shared" si="0"/>
        <v>75</v>
      </c>
      <c r="E11" s="38">
        <v>14182.5</v>
      </c>
      <c r="F11" s="38">
        <v>7091.25</v>
      </c>
      <c r="G11" s="17">
        <v>4727.5</v>
      </c>
      <c r="H11" s="1" t="s">
        <v>81</v>
      </c>
      <c r="I11" s="21"/>
      <c r="J11" s="21"/>
    </row>
    <row r="12" spans="1:38" x14ac:dyDescent="0.25">
      <c r="A12" s="1" t="s">
        <v>387</v>
      </c>
      <c r="B12" s="38">
        <v>6673.4</v>
      </c>
      <c r="C12" s="38"/>
      <c r="D12" s="32">
        <v>75</v>
      </c>
      <c r="E12" s="38">
        <v>5005.05</v>
      </c>
      <c r="F12" s="38">
        <v>2502.52</v>
      </c>
      <c r="G12" s="17">
        <v>1668.3499999999995</v>
      </c>
      <c r="H12" s="1" t="s">
        <v>81</v>
      </c>
      <c r="I12" s="21"/>
      <c r="J12" s="21"/>
    </row>
    <row r="13" spans="1:38" ht="34.5" customHeight="1" x14ac:dyDescent="0.25">
      <c r="A13" s="5" t="s">
        <v>393</v>
      </c>
      <c r="B13" s="17">
        <v>7564.61</v>
      </c>
      <c r="C13" s="17"/>
      <c r="D13" s="32">
        <v>75</v>
      </c>
      <c r="E13" s="17">
        <v>5673.46</v>
      </c>
      <c r="F13" s="38">
        <v>2836.73</v>
      </c>
      <c r="G13" s="17">
        <v>1891.1499999999996</v>
      </c>
      <c r="H13" s="5" t="s">
        <v>81</v>
      </c>
      <c r="I13" s="16"/>
      <c r="J13" s="16"/>
    </row>
    <row r="14" spans="1:38" x14ac:dyDescent="0.25">
      <c r="A14" s="5" t="s">
        <v>141</v>
      </c>
      <c r="B14" s="38">
        <v>7320</v>
      </c>
      <c r="C14" s="38"/>
      <c r="D14" s="32">
        <f t="shared" si="0"/>
        <v>75</v>
      </c>
      <c r="E14" s="38">
        <v>5490</v>
      </c>
      <c r="F14" s="38">
        <v>2745</v>
      </c>
      <c r="G14" s="17">
        <v>1830</v>
      </c>
      <c r="H14" s="1" t="s">
        <v>81</v>
      </c>
      <c r="I14" s="21"/>
      <c r="J14" s="21"/>
    </row>
    <row r="15" spans="1:38" x14ac:dyDescent="0.25">
      <c r="A15" s="5" t="s">
        <v>383</v>
      </c>
      <c r="B15" s="38">
        <v>7564</v>
      </c>
      <c r="C15" s="38"/>
      <c r="D15" s="32">
        <f t="shared" si="0"/>
        <v>75</v>
      </c>
      <c r="E15" s="38">
        <v>5673</v>
      </c>
      <c r="F15" s="38">
        <v>2836.5</v>
      </c>
      <c r="G15" s="17">
        <v>1891</v>
      </c>
      <c r="H15" s="1" t="s">
        <v>81</v>
      </c>
      <c r="I15" s="21"/>
      <c r="J15" s="21"/>
    </row>
    <row r="16" spans="1:38" ht="22.5" x14ac:dyDescent="0.25">
      <c r="A16" s="1" t="s">
        <v>25</v>
      </c>
      <c r="B16" s="38">
        <v>7856.8</v>
      </c>
      <c r="C16" s="38"/>
      <c r="D16" s="3">
        <f>E16*100/B16</f>
        <v>75</v>
      </c>
      <c r="E16" s="38">
        <v>5892.6</v>
      </c>
      <c r="F16" s="38">
        <v>2946.3</v>
      </c>
      <c r="G16" s="17">
        <v>1964.1999999999998</v>
      </c>
      <c r="H16" s="18" t="s">
        <v>100</v>
      </c>
      <c r="I16" s="21"/>
      <c r="J16" s="21"/>
    </row>
    <row r="17" spans="1:10" x14ac:dyDescent="0.25">
      <c r="A17" s="1" t="s">
        <v>26</v>
      </c>
      <c r="B17" s="38">
        <v>7000</v>
      </c>
      <c r="C17" s="38"/>
      <c r="D17" s="3">
        <f t="shared" ref="D17:D32" si="1">E17*100/B17</f>
        <v>75</v>
      </c>
      <c r="E17" s="38">
        <v>5250</v>
      </c>
      <c r="F17" s="38">
        <v>2625</v>
      </c>
      <c r="G17" s="17">
        <v>1750</v>
      </c>
      <c r="H17" s="1" t="s">
        <v>81</v>
      </c>
      <c r="I17" s="21"/>
      <c r="J17" s="21"/>
    </row>
    <row r="18" spans="1:10" x14ac:dyDescent="0.25">
      <c r="A18" s="1" t="s">
        <v>28</v>
      </c>
      <c r="B18" s="38">
        <v>6527</v>
      </c>
      <c r="C18" s="38"/>
      <c r="D18" s="3">
        <f t="shared" si="1"/>
        <v>75</v>
      </c>
      <c r="E18" s="38">
        <v>4895.25</v>
      </c>
      <c r="F18" s="38">
        <v>2447.62</v>
      </c>
      <c r="G18" s="17">
        <v>1631.75</v>
      </c>
      <c r="H18" s="1" t="s">
        <v>81</v>
      </c>
      <c r="I18" s="21"/>
      <c r="J18" s="21"/>
    </row>
    <row r="19" spans="1:10" x14ac:dyDescent="0.25">
      <c r="A19" s="1" t="s">
        <v>29</v>
      </c>
      <c r="B19" s="38">
        <v>8000</v>
      </c>
      <c r="C19" s="38"/>
      <c r="D19" s="3">
        <f t="shared" si="1"/>
        <v>75</v>
      </c>
      <c r="E19" s="38">
        <v>6000</v>
      </c>
      <c r="F19" s="38">
        <v>3000</v>
      </c>
      <c r="G19" s="17">
        <v>2000</v>
      </c>
      <c r="H19" s="1" t="s">
        <v>81</v>
      </c>
      <c r="I19" s="21"/>
      <c r="J19" s="21"/>
    </row>
    <row r="20" spans="1:10" x14ac:dyDescent="0.25">
      <c r="A20" s="1" t="s">
        <v>30</v>
      </c>
      <c r="B20" s="38">
        <v>7270</v>
      </c>
      <c r="C20" s="38"/>
      <c r="D20" s="3">
        <f t="shared" si="1"/>
        <v>75</v>
      </c>
      <c r="E20" s="38">
        <v>5452.5</v>
      </c>
      <c r="F20" s="38">
        <v>2726.25</v>
      </c>
      <c r="G20" s="17">
        <v>1817.5</v>
      </c>
      <c r="H20" s="1" t="s">
        <v>81</v>
      </c>
      <c r="I20" s="21"/>
      <c r="J20" s="21"/>
    </row>
    <row r="21" spans="1:10" x14ac:dyDescent="0.25">
      <c r="A21" s="1" t="s">
        <v>31</v>
      </c>
      <c r="B21" s="38">
        <v>3390.38</v>
      </c>
      <c r="C21" s="38"/>
      <c r="D21" s="3">
        <f t="shared" si="1"/>
        <v>75.000147476094128</v>
      </c>
      <c r="E21" s="38">
        <v>2542.79</v>
      </c>
      <c r="F21" s="38">
        <v>1271.3900000000001</v>
      </c>
      <c r="G21" s="17">
        <v>847.59000000000015</v>
      </c>
      <c r="H21" s="5" t="s">
        <v>81</v>
      </c>
      <c r="I21" s="21"/>
      <c r="J21" s="21"/>
    </row>
    <row r="22" spans="1:10" x14ac:dyDescent="0.25">
      <c r="A22" s="1" t="s">
        <v>32</v>
      </c>
      <c r="B22" s="38">
        <v>3448.64</v>
      </c>
      <c r="C22" s="38"/>
      <c r="D22" s="3">
        <f t="shared" si="1"/>
        <v>75</v>
      </c>
      <c r="E22" s="38">
        <v>2586.48</v>
      </c>
      <c r="F22" s="38">
        <v>1293.24</v>
      </c>
      <c r="G22" s="17">
        <v>862.15999999999985</v>
      </c>
      <c r="H22" s="1" t="s">
        <v>81</v>
      </c>
      <c r="I22" s="21"/>
      <c r="J22" s="21"/>
    </row>
    <row r="23" spans="1:10" x14ac:dyDescent="0.25">
      <c r="A23" s="1" t="s">
        <v>33</v>
      </c>
      <c r="B23" s="38">
        <v>9723.2999999999993</v>
      </c>
      <c r="C23" s="38"/>
      <c r="D23" s="3">
        <f t="shared" si="1"/>
        <v>75.00005142287084</v>
      </c>
      <c r="E23" s="38">
        <v>7292.48</v>
      </c>
      <c r="F23" s="38">
        <v>3646.24</v>
      </c>
      <c r="G23" s="17">
        <v>2430.8199999999997</v>
      </c>
      <c r="H23" s="1" t="s">
        <v>81</v>
      </c>
      <c r="I23" s="21"/>
      <c r="J23" s="21"/>
    </row>
    <row r="24" spans="1:10" x14ac:dyDescent="0.25">
      <c r="A24" s="1" t="s">
        <v>34</v>
      </c>
      <c r="B24" s="38">
        <v>6466</v>
      </c>
      <c r="C24" s="38"/>
      <c r="D24" s="3">
        <f t="shared" si="1"/>
        <v>75</v>
      </c>
      <c r="E24" s="38">
        <v>4849.5</v>
      </c>
      <c r="F24" s="38">
        <v>2424.75</v>
      </c>
      <c r="G24" s="17">
        <v>1616.5</v>
      </c>
      <c r="H24" s="1" t="s">
        <v>81</v>
      </c>
      <c r="I24" s="21"/>
      <c r="J24" s="21"/>
    </row>
    <row r="25" spans="1:10" ht="22.5" x14ac:dyDescent="0.25">
      <c r="A25" s="1" t="s">
        <v>35</v>
      </c>
      <c r="B25" s="38">
        <v>7230</v>
      </c>
      <c r="C25" s="38"/>
      <c r="D25" s="3">
        <f t="shared" si="1"/>
        <v>75</v>
      </c>
      <c r="E25" s="38">
        <v>5422.5</v>
      </c>
      <c r="F25" s="38">
        <v>2711.25</v>
      </c>
      <c r="G25" s="17">
        <v>1807.5</v>
      </c>
      <c r="H25" s="1" t="s">
        <v>81</v>
      </c>
      <c r="I25" s="21"/>
      <c r="J25" s="21"/>
    </row>
    <row r="26" spans="1:10" ht="33.75" customHeight="1" x14ac:dyDescent="0.25">
      <c r="A26" s="1" t="s">
        <v>398</v>
      </c>
      <c r="B26" s="38">
        <v>13008.86</v>
      </c>
      <c r="C26" s="38"/>
      <c r="D26" s="3">
        <f t="shared" si="1"/>
        <v>75.000038435343299</v>
      </c>
      <c r="E26" s="38">
        <v>9756.65</v>
      </c>
      <c r="F26" s="38">
        <v>4878.32</v>
      </c>
      <c r="G26" s="17">
        <v>3252.2100000000009</v>
      </c>
      <c r="H26" s="1" t="s">
        <v>81</v>
      </c>
      <c r="I26" s="21"/>
      <c r="J26" s="21"/>
    </row>
    <row r="27" spans="1:10" ht="22.5" x14ac:dyDescent="0.25">
      <c r="A27" s="1" t="s">
        <v>36</v>
      </c>
      <c r="B27" s="38">
        <v>5985</v>
      </c>
      <c r="C27" s="38"/>
      <c r="D27" s="3">
        <f t="shared" si="1"/>
        <v>75</v>
      </c>
      <c r="E27" s="38">
        <v>4488.75</v>
      </c>
      <c r="F27" s="38">
        <v>2244.38</v>
      </c>
      <c r="G27" s="17">
        <v>1496.25</v>
      </c>
      <c r="H27" s="1" t="s">
        <v>81</v>
      </c>
      <c r="I27" s="21"/>
      <c r="J27" s="21"/>
    </row>
    <row r="28" spans="1:10" x14ac:dyDescent="0.25">
      <c r="A28" s="1" t="s">
        <v>37</v>
      </c>
      <c r="B28" s="38">
        <v>7930</v>
      </c>
      <c r="C28" s="38"/>
      <c r="D28" s="3">
        <f t="shared" si="1"/>
        <v>75</v>
      </c>
      <c r="E28" s="38">
        <v>5947.5</v>
      </c>
      <c r="F28" s="38">
        <v>2973.75</v>
      </c>
      <c r="G28" s="17">
        <v>1982.5</v>
      </c>
      <c r="H28" s="1" t="s">
        <v>81</v>
      </c>
      <c r="I28" s="21"/>
      <c r="J28" s="21"/>
    </row>
    <row r="29" spans="1:10" x14ac:dyDescent="0.25">
      <c r="A29" s="1" t="s">
        <v>38</v>
      </c>
      <c r="B29" s="38">
        <v>8784</v>
      </c>
      <c r="C29" s="38"/>
      <c r="D29" s="3">
        <f t="shared" si="1"/>
        <v>75</v>
      </c>
      <c r="E29" s="38">
        <v>6588</v>
      </c>
      <c r="F29" s="38">
        <v>3294</v>
      </c>
      <c r="G29" s="17">
        <v>2196</v>
      </c>
      <c r="H29" s="1" t="s">
        <v>81</v>
      </c>
      <c r="I29" s="21"/>
      <c r="J29" s="21"/>
    </row>
    <row r="30" spans="1:10" x14ac:dyDescent="0.25">
      <c r="A30" s="1" t="s">
        <v>39</v>
      </c>
      <c r="B30" s="38">
        <v>7900.01</v>
      </c>
      <c r="C30" s="38"/>
      <c r="D30" s="3">
        <f t="shared" si="1"/>
        <v>75.00003164552956</v>
      </c>
      <c r="E30" s="38">
        <v>5925.01</v>
      </c>
      <c r="F30" s="38">
        <v>2962.5</v>
      </c>
      <c r="G30" s="17">
        <v>1975</v>
      </c>
      <c r="H30" s="1" t="s">
        <v>81</v>
      </c>
      <c r="I30" s="21"/>
      <c r="J30" s="21"/>
    </row>
    <row r="31" spans="1:10" x14ac:dyDescent="0.25">
      <c r="A31" s="1" t="s">
        <v>40</v>
      </c>
      <c r="B31" s="38">
        <v>7000.85</v>
      </c>
      <c r="C31" s="38"/>
      <c r="D31" s="3">
        <f t="shared" si="1"/>
        <v>75.000035709949501</v>
      </c>
      <c r="E31" s="38">
        <v>5250.64</v>
      </c>
      <c r="F31" s="38">
        <v>2625.32</v>
      </c>
      <c r="G31" s="17">
        <v>1750.21</v>
      </c>
      <c r="H31" s="1" t="s">
        <v>81</v>
      </c>
      <c r="I31" s="21"/>
      <c r="J31" s="21"/>
    </row>
    <row r="32" spans="1:10" x14ac:dyDescent="0.25">
      <c r="A32" s="1" t="s">
        <v>41</v>
      </c>
      <c r="B32" s="38">
        <v>8000</v>
      </c>
      <c r="C32" s="38"/>
      <c r="D32" s="3">
        <f t="shared" si="1"/>
        <v>75</v>
      </c>
      <c r="E32" s="38">
        <v>6000</v>
      </c>
      <c r="F32" s="38">
        <v>3000</v>
      </c>
      <c r="G32" s="17">
        <v>2000</v>
      </c>
      <c r="H32" s="1" t="s">
        <v>81</v>
      </c>
      <c r="I32" s="21"/>
      <c r="J32" s="21"/>
    </row>
    <row r="33" spans="1:11" ht="33.75" x14ac:dyDescent="0.25">
      <c r="A33" s="27" t="s">
        <v>142</v>
      </c>
      <c r="B33" s="38">
        <v>25083.31</v>
      </c>
      <c r="C33" s="38"/>
      <c r="D33" s="3">
        <f>E33*100/B33</f>
        <v>75.000029900360047</v>
      </c>
      <c r="E33" s="38">
        <v>18812.490000000002</v>
      </c>
      <c r="F33" s="38">
        <v>9406.24</v>
      </c>
      <c r="G33" s="17">
        <v>6270.82</v>
      </c>
      <c r="H33" s="5" t="s">
        <v>102</v>
      </c>
      <c r="I33" s="21"/>
      <c r="J33" s="21"/>
    </row>
    <row r="34" spans="1:11" ht="22.5" x14ac:dyDescent="0.25">
      <c r="A34" s="5" t="s">
        <v>143</v>
      </c>
      <c r="B34" s="17">
        <v>42638.86</v>
      </c>
      <c r="C34" s="17"/>
      <c r="D34" s="3">
        <f t="shared" ref="D34:D36" si="2">E34*100/B34</f>
        <v>74.999659934623011</v>
      </c>
      <c r="E34" s="17">
        <v>31979</v>
      </c>
      <c r="F34" s="38">
        <v>15989.5</v>
      </c>
      <c r="G34" s="17">
        <v>10659.86</v>
      </c>
      <c r="H34" s="5" t="s">
        <v>81</v>
      </c>
      <c r="I34" s="16"/>
      <c r="J34" s="16"/>
    </row>
    <row r="35" spans="1:11" ht="33.75" x14ac:dyDescent="0.25">
      <c r="A35" s="1" t="s">
        <v>144</v>
      </c>
      <c r="B35" s="38">
        <v>45983</v>
      </c>
      <c r="C35" s="38"/>
      <c r="D35" s="3">
        <f t="shared" si="2"/>
        <v>75</v>
      </c>
      <c r="E35" s="38">
        <v>34487.25</v>
      </c>
      <c r="F35" s="38">
        <v>17243.63</v>
      </c>
      <c r="G35" s="17">
        <v>11495.75</v>
      </c>
      <c r="H35" s="5" t="s">
        <v>103</v>
      </c>
      <c r="I35" s="21"/>
      <c r="J35" s="21"/>
    </row>
    <row r="36" spans="1:11" ht="64.5" customHeight="1" x14ac:dyDescent="0.25">
      <c r="A36" s="5" t="s">
        <v>145</v>
      </c>
      <c r="B36" s="17">
        <v>10894.6</v>
      </c>
      <c r="C36" s="17"/>
      <c r="D36" s="3">
        <f t="shared" si="2"/>
        <v>75.000458942962567</v>
      </c>
      <c r="E36" s="17">
        <v>8171</v>
      </c>
      <c r="F36" s="38">
        <v>4085.5</v>
      </c>
      <c r="G36" s="17">
        <v>2723.6000000000004</v>
      </c>
      <c r="H36" s="5" t="s">
        <v>81</v>
      </c>
      <c r="I36" s="16"/>
      <c r="J36" s="16"/>
    </row>
    <row r="37" spans="1:11" ht="22.5" x14ac:dyDescent="0.25">
      <c r="A37" s="27" t="s">
        <v>329</v>
      </c>
      <c r="B37" s="38">
        <v>7441.99</v>
      </c>
      <c r="C37" s="38"/>
      <c r="D37" s="3">
        <f>E37*100/B37</f>
        <v>94.999993281366955</v>
      </c>
      <c r="E37" s="38">
        <v>7069.89</v>
      </c>
      <c r="F37" s="38">
        <v>3534.95</v>
      </c>
      <c r="G37" s="17">
        <v>372.1</v>
      </c>
      <c r="H37" s="18" t="s">
        <v>104</v>
      </c>
      <c r="I37" s="21"/>
      <c r="J37" s="21"/>
      <c r="K37" s="10" t="s">
        <v>369</v>
      </c>
    </row>
    <row r="38" spans="1:11" ht="87" customHeight="1" x14ac:dyDescent="0.25">
      <c r="A38" s="1" t="s">
        <v>330</v>
      </c>
      <c r="B38" s="38">
        <v>9888</v>
      </c>
      <c r="C38" s="38"/>
      <c r="D38" s="3">
        <f t="shared" ref="D38:D39" si="3">E38*100/B38</f>
        <v>95</v>
      </c>
      <c r="E38" s="38">
        <v>9393.6</v>
      </c>
      <c r="F38" s="38">
        <v>4696.8</v>
      </c>
      <c r="G38" s="17">
        <v>494.39999999999964</v>
      </c>
      <c r="H38" s="1" t="s">
        <v>110</v>
      </c>
      <c r="I38" s="21"/>
      <c r="J38" s="21"/>
    </row>
    <row r="39" spans="1:11" ht="22.5" x14ac:dyDescent="0.25">
      <c r="A39" s="1" t="s">
        <v>332</v>
      </c>
      <c r="B39" s="38">
        <v>5917</v>
      </c>
      <c r="C39" s="38"/>
      <c r="D39" s="3">
        <f t="shared" si="3"/>
        <v>95</v>
      </c>
      <c r="E39" s="38">
        <v>5621.15</v>
      </c>
      <c r="F39" s="38">
        <v>2810.58</v>
      </c>
      <c r="G39" s="17">
        <v>295.85000000000036</v>
      </c>
      <c r="H39" s="1" t="s">
        <v>111</v>
      </c>
      <c r="I39" s="21"/>
      <c r="J39" s="21"/>
    </row>
    <row r="40" spans="1:11" ht="37.5" customHeight="1" x14ac:dyDescent="0.25">
      <c r="A40" s="27" t="s">
        <v>46</v>
      </c>
      <c r="B40" s="38">
        <v>7076</v>
      </c>
      <c r="C40" s="38"/>
      <c r="D40" s="3">
        <f>E40*100/B40</f>
        <v>75</v>
      </c>
      <c r="E40" s="38">
        <v>5307</v>
      </c>
      <c r="F40" s="38">
        <v>2653.5</v>
      </c>
      <c r="G40" s="17">
        <v>1769</v>
      </c>
      <c r="H40" s="1" t="s">
        <v>81</v>
      </c>
      <c r="I40" s="21"/>
      <c r="J40" s="21"/>
      <c r="K40" s="6"/>
    </row>
    <row r="41" spans="1:11" ht="30" customHeight="1" x14ac:dyDescent="0.25">
      <c r="A41" s="1" t="s">
        <v>47</v>
      </c>
      <c r="B41" s="38">
        <v>16592</v>
      </c>
      <c r="C41" s="38"/>
      <c r="D41" s="3">
        <f t="shared" ref="D41:D45" si="4">E41*100/B41</f>
        <v>75</v>
      </c>
      <c r="E41" s="38">
        <v>12444</v>
      </c>
      <c r="F41" s="38">
        <v>6222</v>
      </c>
      <c r="G41" s="17">
        <v>4148</v>
      </c>
      <c r="H41" s="1" t="s">
        <v>81</v>
      </c>
      <c r="I41" s="21"/>
      <c r="J41" s="21"/>
      <c r="K41" s="6"/>
    </row>
    <row r="42" spans="1:11" ht="27.75" customHeight="1" x14ac:dyDescent="0.25">
      <c r="A42" s="1" t="s">
        <v>48</v>
      </c>
      <c r="B42" s="38">
        <v>31200</v>
      </c>
      <c r="C42" s="38"/>
      <c r="D42" s="3">
        <f t="shared" si="4"/>
        <v>75</v>
      </c>
      <c r="E42" s="38">
        <v>23400</v>
      </c>
      <c r="F42" s="38">
        <v>11700</v>
      </c>
      <c r="G42" s="17">
        <v>7800</v>
      </c>
      <c r="H42" s="1" t="s">
        <v>81</v>
      </c>
      <c r="I42" s="21"/>
      <c r="J42" s="21"/>
      <c r="K42" s="6"/>
    </row>
    <row r="43" spans="1:11" ht="48" customHeight="1" x14ac:dyDescent="0.25">
      <c r="A43" s="1" t="s">
        <v>50</v>
      </c>
      <c r="B43" s="38">
        <v>5612</v>
      </c>
      <c r="C43" s="38"/>
      <c r="D43" s="3">
        <f t="shared" si="4"/>
        <v>75</v>
      </c>
      <c r="E43" s="38">
        <v>4209</v>
      </c>
      <c r="F43" s="38">
        <v>2104.5</v>
      </c>
      <c r="G43" s="17">
        <v>1403</v>
      </c>
      <c r="H43" s="1" t="s">
        <v>81</v>
      </c>
      <c r="I43" s="21"/>
      <c r="J43" s="21"/>
      <c r="K43" s="6"/>
    </row>
    <row r="44" spans="1:11" ht="31.5" customHeight="1" x14ac:dyDescent="0.25">
      <c r="A44" s="1" t="s">
        <v>51</v>
      </c>
      <c r="B44" s="38">
        <v>17568</v>
      </c>
      <c r="C44" s="38"/>
      <c r="D44" s="3">
        <f t="shared" si="4"/>
        <v>75</v>
      </c>
      <c r="E44" s="38">
        <v>13176</v>
      </c>
      <c r="F44" s="38">
        <v>6588</v>
      </c>
      <c r="G44" s="17">
        <v>4392</v>
      </c>
      <c r="H44" s="1" t="s">
        <v>81</v>
      </c>
      <c r="I44" s="21"/>
      <c r="J44" s="21"/>
      <c r="K44" s="6"/>
    </row>
    <row r="45" spans="1:11" ht="31.5" customHeight="1" x14ac:dyDescent="0.25">
      <c r="A45" s="20" t="s">
        <v>52</v>
      </c>
      <c r="B45" s="38">
        <v>40857.800000000003</v>
      </c>
      <c r="C45" s="38"/>
      <c r="D45" s="3">
        <f t="shared" si="4"/>
        <v>75</v>
      </c>
      <c r="E45" s="38">
        <v>30643.35</v>
      </c>
      <c r="F45" s="38">
        <v>15321.68</v>
      </c>
      <c r="G45" s="17">
        <v>10214.450000000004</v>
      </c>
      <c r="H45" s="1" t="s">
        <v>81</v>
      </c>
      <c r="I45" s="21"/>
      <c r="J45" s="21"/>
      <c r="K45" s="6"/>
    </row>
    <row r="46" spans="1:11" ht="66.75" customHeight="1" x14ac:dyDescent="0.25">
      <c r="A46" s="20" t="s">
        <v>129</v>
      </c>
      <c r="B46" s="38">
        <v>14529.22</v>
      </c>
      <c r="C46" s="38"/>
      <c r="D46" s="32">
        <f>E46*100/B46</f>
        <v>95.000006882681944</v>
      </c>
      <c r="E46" s="38">
        <v>13802.76</v>
      </c>
      <c r="F46" s="38">
        <v>6901.38</v>
      </c>
      <c r="G46" s="17">
        <v>726.49</v>
      </c>
      <c r="H46" s="1" t="s">
        <v>81</v>
      </c>
      <c r="I46" s="21"/>
      <c r="J46" s="21"/>
      <c r="K46" s="6"/>
    </row>
    <row r="47" spans="1:11" x14ac:dyDescent="0.25">
      <c r="A47" s="1" t="s">
        <v>55</v>
      </c>
      <c r="B47" s="38">
        <v>84790</v>
      </c>
      <c r="C47" s="38"/>
      <c r="D47" s="3">
        <f>E47*100/B47</f>
        <v>75</v>
      </c>
      <c r="E47" s="38">
        <v>63592.5</v>
      </c>
      <c r="F47" s="38">
        <v>31796.25</v>
      </c>
      <c r="G47" s="38">
        <v>21197.5</v>
      </c>
      <c r="H47" s="1" t="s">
        <v>81</v>
      </c>
      <c r="I47" s="21"/>
      <c r="J47" s="21"/>
      <c r="K47" s="6"/>
    </row>
    <row r="48" spans="1:11" x14ac:dyDescent="0.25">
      <c r="A48" s="1" t="s">
        <v>337</v>
      </c>
      <c r="B48" s="38">
        <v>49446.6</v>
      </c>
      <c r="C48" s="38"/>
      <c r="D48" s="3">
        <f t="shared" ref="D48:D51" si="5">E48*100/B48</f>
        <v>74.999999999999986</v>
      </c>
      <c r="E48" s="38">
        <v>37084.949999999997</v>
      </c>
      <c r="F48" s="38">
        <v>18542.48</v>
      </c>
      <c r="G48" s="38">
        <v>12361.650000000001</v>
      </c>
      <c r="H48" s="1" t="s">
        <v>81</v>
      </c>
      <c r="I48" s="21"/>
      <c r="J48" s="21"/>
      <c r="K48" s="6"/>
    </row>
    <row r="49" spans="1:11" x14ac:dyDescent="0.25">
      <c r="A49" s="1" t="s">
        <v>56</v>
      </c>
      <c r="B49" s="38">
        <v>31720</v>
      </c>
      <c r="C49" s="38"/>
      <c r="D49" s="3">
        <f t="shared" si="5"/>
        <v>75</v>
      </c>
      <c r="E49" s="38">
        <v>23790</v>
      </c>
      <c r="F49" s="38">
        <v>11895</v>
      </c>
      <c r="G49" s="38">
        <v>7930</v>
      </c>
      <c r="H49" s="1" t="s">
        <v>81</v>
      </c>
      <c r="I49" s="21"/>
      <c r="J49" s="21"/>
      <c r="K49" s="6"/>
    </row>
    <row r="50" spans="1:11" x14ac:dyDescent="0.25">
      <c r="A50" s="1" t="s">
        <v>57</v>
      </c>
      <c r="B50" s="38">
        <v>34282</v>
      </c>
      <c r="C50" s="38"/>
      <c r="D50" s="3">
        <f t="shared" si="5"/>
        <v>75</v>
      </c>
      <c r="E50" s="38">
        <v>25711.5</v>
      </c>
      <c r="F50" s="38">
        <v>12855.75</v>
      </c>
      <c r="G50" s="38">
        <v>8570.5</v>
      </c>
      <c r="H50" s="1" t="s">
        <v>81</v>
      </c>
      <c r="I50" s="21"/>
      <c r="J50" s="21"/>
      <c r="K50" s="6"/>
    </row>
    <row r="51" spans="1:11" x14ac:dyDescent="0.25">
      <c r="A51" s="5" t="s">
        <v>58</v>
      </c>
      <c r="B51" s="17">
        <v>4904.3999999999996</v>
      </c>
      <c r="C51" s="17"/>
      <c r="D51" s="3">
        <f t="shared" si="5"/>
        <v>75</v>
      </c>
      <c r="E51" s="17">
        <v>3678.3</v>
      </c>
      <c r="F51" s="38">
        <v>1839.15</v>
      </c>
      <c r="G51" s="38">
        <v>1226.0999999999995</v>
      </c>
      <c r="H51" s="5" t="s">
        <v>81</v>
      </c>
      <c r="I51" s="16"/>
      <c r="J51" s="16"/>
    </row>
    <row r="52" spans="1:11" x14ac:dyDescent="0.25">
      <c r="A52" s="27" t="s">
        <v>146</v>
      </c>
      <c r="B52" s="38">
        <v>3635.6</v>
      </c>
      <c r="C52" s="38"/>
      <c r="D52" s="3">
        <f>E52*100/B52</f>
        <v>75</v>
      </c>
      <c r="E52" s="38">
        <v>2726.7</v>
      </c>
      <c r="F52" s="38">
        <v>1363.35</v>
      </c>
      <c r="G52" s="38">
        <v>908.90000000000009</v>
      </c>
      <c r="H52" s="1" t="s">
        <v>81</v>
      </c>
      <c r="I52" s="21"/>
      <c r="J52" s="21"/>
    </row>
    <row r="53" spans="1:11" x14ac:dyDescent="0.25">
      <c r="A53" s="1" t="s">
        <v>147</v>
      </c>
      <c r="B53" s="38">
        <v>658.8</v>
      </c>
      <c r="C53" s="38"/>
      <c r="D53" s="3">
        <f t="shared" ref="D53:D58" si="6">E53*100/B53</f>
        <v>75</v>
      </c>
      <c r="E53" s="38">
        <v>494.1</v>
      </c>
      <c r="F53" s="38">
        <v>247.05</v>
      </c>
      <c r="G53" s="38">
        <v>164.69999999999993</v>
      </c>
      <c r="H53" s="1" t="s">
        <v>81</v>
      </c>
      <c r="I53" s="21"/>
      <c r="J53" s="21"/>
    </row>
    <row r="54" spans="1:11" x14ac:dyDescent="0.25">
      <c r="A54" s="1" t="s">
        <v>148</v>
      </c>
      <c r="B54" s="38">
        <v>4128.18</v>
      </c>
      <c r="C54" s="38"/>
      <c r="D54" s="3">
        <f t="shared" si="6"/>
        <v>75.000121118749661</v>
      </c>
      <c r="E54" s="38">
        <v>3096.14</v>
      </c>
      <c r="F54" s="38">
        <v>1548.07</v>
      </c>
      <c r="G54" s="38">
        <v>1032.0400000000004</v>
      </c>
      <c r="H54" s="1" t="s">
        <v>81</v>
      </c>
      <c r="I54" s="21"/>
      <c r="J54" s="21"/>
    </row>
    <row r="55" spans="1:11" ht="36.75" customHeight="1" x14ac:dyDescent="0.25">
      <c r="A55" s="1" t="s">
        <v>149</v>
      </c>
      <c r="B55" s="38">
        <v>8235</v>
      </c>
      <c r="C55" s="38"/>
      <c r="D55" s="3">
        <f t="shared" si="6"/>
        <v>75</v>
      </c>
      <c r="E55" s="38">
        <v>6176.25</v>
      </c>
      <c r="F55" s="38">
        <v>3088.13</v>
      </c>
      <c r="G55" s="38">
        <v>2058.75</v>
      </c>
      <c r="H55" s="1" t="s">
        <v>81</v>
      </c>
      <c r="I55" s="21"/>
      <c r="J55" s="21"/>
    </row>
    <row r="56" spans="1:11" x14ac:dyDescent="0.25">
      <c r="A56" s="1" t="s">
        <v>150</v>
      </c>
      <c r="B56" s="38">
        <v>8344.7999999999993</v>
      </c>
      <c r="C56" s="38"/>
      <c r="D56" s="3">
        <f t="shared" si="6"/>
        <v>75</v>
      </c>
      <c r="E56" s="38">
        <v>6258.6</v>
      </c>
      <c r="F56" s="38">
        <v>3129.3</v>
      </c>
      <c r="G56" s="38">
        <v>2086.1999999999989</v>
      </c>
      <c r="H56" s="1" t="s">
        <v>81</v>
      </c>
      <c r="I56" s="21"/>
      <c r="J56" s="21"/>
    </row>
    <row r="57" spans="1:11" x14ac:dyDescent="0.25">
      <c r="A57" s="1" t="s">
        <v>151</v>
      </c>
      <c r="B57" s="38">
        <v>10254.620000000001</v>
      </c>
      <c r="C57" s="38"/>
      <c r="D57" s="3">
        <f t="shared" si="6"/>
        <v>75.000048758510786</v>
      </c>
      <c r="E57" s="38">
        <v>7690.97</v>
      </c>
      <c r="F57" s="38">
        <v>3845.48</v>
      </c>
      <c r="G57" s="38">
        <v>2563.6500000000005</v>
      </c>
      <c r="H57" s="1" t="s">
        <v>81</v>
      </c>
      <c r="I57" s="21"/>
      <c r="J57" s="21"/>
    </row>
    <row r="58" spans="1:11" ht="22.5" x14ac:dyDescent="0.25">
      <c r="A58" s="20" t="s">
        <v>340</v>
      </c>
      <c r="B58" s="38">
        <v>12330.54</v>
      </c>
      <c r="C58" s="38"/>
      <c r="D58" s="3">
        <f t="shared" si="6"/>
        <v>75.000040549724503</v>
      </c>
      <c r="E58" s="38">
        <v>9247.91</v>
      </c>
      <c r="F58" s="38">
        <v>4623.95</v>
      </c>
      <c r="G58" s="38">
        <v>3082.630000000001</v>
      </c>
      <c r="H58" s="1" t="s">
        <v>81</v>
      </c>
      <c r="I58" s="21"/>
      <c r="J58" s="21"/>
    </row>
    <row r="59" spans="1:11" x14ac:dyDescent="0.25">
      <c r="A59" s="27" t="s">
        <v>152</v>
      </c>
      <c r="B59" s="38">
        <v>5000</v>
      </c>
      <c r="C59" s="38"/>
      <c r="D59" s="3">
        <f>E59*100/B59</f>
        <v>75</v>
      </c>
      <c r="E59" s="38">
        <v>3750</v>
      </c>
      <c r="F59" s="38">
        <v>1875</v>
      </c>
      <c r="G59" s="38">
        <v>1250</v>
      </c>
      <c r="H59" s="1" t="s">
        <v>81</v>
      </c>
      <c r="I59" s="21"/>
      <c r="J59" s="21"/>
    </row>
    <row r="60" spans="1:11" x14ac:dyDescent="0.25">
      <c r="A60" s="1" t="s">
        <v>153</v>
      </c>
      <c r="B60" s="38">
        <v>3458.7</v>
      </c>
      <c r="C60" s="38"/>
      <c r="D60" s="3">
        <f t="shared" ref="D60:D61" si="7">E60*100/B60</f>
        <v>75.000144562986108</v>
      </c>
      <c r="E60" s="38">
        <v>2594.0300000000002</v>
      </c>
      <c r="F60" s="38">
        <v>1297.01</v>
      </c>
      <c r="G60" s="38">
        <v>864.66999999999962</v>
      </c>
      <c r="H60" s="1" t="s">
        <v>81</v>
      </c>
      <c r="I60" s="21"/>
      <c r="J60" s="21"/>
    </row>
    <row r="61" spans="1:11" ht="22.5" x14ac:dyDescent="0.25">
      <c r="A61" s="1" t="s">
        <v>154</v>
      </c>
      <c r="B61" s="38">
        <v>3989.4</v>
      </c>
      <c r="C61" s="38"/>
      <c r="D61" s="3">
        <f t="shared" si="7"/>
        <v>75</v>
      </c>
      <c r="E61" s="38">
        <v>2992.05</v>
      </c>
      <c r="F61" s="38">
        <v>1496.03</v>
      </c>
      <c r="G61" s="38">
        <v>997.34999999999991</v>
      </c>
      <c r="H61" s="1" t="s">
        <v>342</v>
      </c>
      <c r="I61" s="21"/>
      <c r="J61" s="21"/>
      <c r="K61" s="10" t="s">
        <v>368</v>
      </c>
    </row>
    <row r="62" spans="1:11" ht="22.5" x14ac:dyDescent="0.25">
      <c r="A62" s="28" t="s">
        <v>155</v>
      </c>
      <c r="B62" s="38">
        <v>124681.96</v>
      </c>
      <c r="C62" s="38"/>
      <c r="D62" s="3">
        <f>E62*100/B62</f>
        <v>75</v>
      </c>
      <c r="E62" s="38">
        <v>93511.47</v>
      </c>
      <c r="F62" s="38">
        <v>46755.74</v>
      </c>
      <c r="G62" s="38">
        <v>31170.490000000005</v>
      </c>
      <c r="H62" s="1" t="s">
        <v>81</v>
      </c>
      <c r="I62" s="21"/>
      <c r="J62" s="21"/>
    </row>
    <row r="63" spans="1:11" ht="33.75" x14ac:dyDescent="0.25">
      <c r="A63" s="1" t="s">
        <v>156</v>
      </c>
      <c r="B63" s="38">
        <v>53253</v>
      </c>
      <c r="C63" s="38"/>
      <c r="D63" s="3">
        <f>E63*100/B63</f>
        <v>72.98000112669709</v>
      </c>
      <c r="E63" s="38">
        <v>38864.04</v>
      </c>
      <c r="F63" s="38">
        <v>19432.02</v>
      </c>
      <c r="G63" s="38">
        <v>14388.96</v>
      </c>
      <c r="H63" s="1" t="s">
        <v>81</v>
      </c>
      <c r="I63" s="21"/>
      <c r="J63" s="1"/>
      <c r="K63" s="10" t="s">
        <v>343</v>
      </c>
    </row>
    <row r="64" spans="1:11" x14ac:dyDescent="0.25">
      <c r="A64" s="1" t="s">
        <v>157</v>
      </c>
      <c r="B64" s="38">
        <v>6344</v>
      </c>
      <c r="C64" s="38"/>
      <c r="D64" s="3">
        <f t="shared" ref="D64:D66" si="8">E64*100/B64</f>
        <v>75</v>
      </c>
      <c r="E64" s="38">
        <v>4758</v>
      </c>
      <c r="F64" s="38">
        <v>2379</v>
      </c>
      <c r="G64" s="38">
        <v>1586</v>
      </c>
      <c r="H64" s="1" t="s">
        <v>81</v>
      </c>
      <c r="I64" s="21"/>
      <c r="J64" s="21"/>
    </row>
    <row r="65" spans="1:11" ht="22.5" x14ac:dyDescent="0.25">
      <c r="A65" s="1" t="s">
        <v>158</v>
      </c>
      <c r="B65" s="38">
        <v>21350</v>
      </c>
      <c r="C65" s="38"/>
      <c r="D65" s="3">
        <f t="shared" si="8"/>
        <v>75</v>
      </c>
      <c r="E65" s="38">
        <v>16012.5</v>
      </c>
      <c r="F65" s="38">
        <v>8006.25</v>
      </c>
      <c r="G65" s="38">
        <v>5337.5</v>
      </c>
      <c r="H65" s="1" t="s">
        <v>81</v>
      </c>
      <c r="I65" s="21"/>
      <c r="J65" s="21"/>
    </row>
    <row r="66" spans="1:11" x14ac:dyDescent="0.25">
      <c r="A66" s="1" t="s">
        <v>159</v>
      </c>
      <c r="B66" s="38">
        <v>31561.8</v>
      </c>
      <c r="C66" s="38"/>
      <c r="D66" s="3">
        <f t="shared" si="8"/>
        <v>75</v>
      </c>
      <c r="E66" s="38">
        <v>23671.35</v>
      </c>
      <c r="F66" s="38">
        <v>11835.68</v>
      </c>
      <c r="G66" s="38">
        <v>7890.4500000000007</v>
      </c>
      <c r="H66" s="1" t="s">
        <v>81</v>
      </c>
      <c r="I66" s="21"/>
      <c r="J66" s="21"/>
    </row>
    <row r="67" spans="1:11" x14ac:dyDescent="0.25">
      <c r="A67" s="34" t="s">
        <v>160</v>
      </c>
      <c r="B67" s="17">
        <v>64150</v>
      </c>
      <c r="C67" s="17"/>
      <c r="D67" s="32">
        <f t="shared" ref="D67:D73" si="9">E67*100/B67</f>
        <v>75</v>
      </c>
      <c r="E67" s="17">
        <v>48112.5</v>
      </c>
      <c r="F67" s="38">
        <v>24056.25</v>
      </c>
      <c r="G67" s="17">
        <v>16037.5</v>
      </c>
      <c r="H67" s="5" t="s">
        <v>81</v>
      </c>
      <c r="I67" s="5"/>
      <c r="J67" s="5"/>
    </row>
    <row r="68" spans="1:11" x14ac:dyDescent="0.25">
      <c r="A68" s="20" t="s">
        <v>161</v>
      </c>
      <c r="B68" s="38">
        <v>41437.300000000003</v>
      </c>
      <c r="C68" s="38"/>
      <c r="D68" s="3">
        <f t="shared" si="9"/>
        <v>75.000012066423238</v>
      </c>
      <c r="E68" s="38">
        <v>31077.98</v>
      </c>
      <c r="F68" s="38">
        <v>15538.99</v>
      </c>
      <c r="G68" s="17">
        <v>10359.320000000003</v>
      </c>
      <c r="H68" s="1" t="s">
        <v>81</v>
      </c>
      <c r="I68" s="21"/>
      <c r="J68" s="21"/>
    </row>
    <row r="69" spans="1:11" x14ac:dyDescent="0.25">
      <c r="A69" s="1" t="s">
        <v>346</v>
      </c>
      <c r="B69" s="38">
        <v>41506.839999999997</v>
      </c>
      <c r="C69" s="38"/>
      <c r="D69" s="3">
        <f t="shared" si="9"/>
        <v>70.69179441267994</v>
      </c>
      <c r="E69" s="38">
        <v>29341.93</v>
      </c>
      <c r="F69" s="38">
        <v>14670.97</v>
      </c>
      <c r="G69" s="38">
        <v>12164.909999999996</v>
      </c>
      <c r="H69" s="1" t="s">
        <v>81</v>
      </c>
      <c r="I69" s="21"/>
      <c r="J69" s="21"/>
    </row>
    <row r="70" spans="1:11" x14ac:dyDescent="0.25">
      <c r="A70" s="1" t="s">
        <v>347</v>
      </c>
      <c r="B70" s="38">
        <v>112240</v>
      </c>
      <c r="C70" s="38"/>
      <c r="D70" s="3">
        <f t="shared" si="9"/>
        <v>70.691375623663575</v>
      </c>
      <c r="E70" s="38">
        <v>79344</v>
      </c>
      <c r="F70" s="38">
        <v>39672</v>
      </c>
      <c r="G70" s="38">
        <v>32896</v>
      </c>
      <c r="H70" s="1" t="s">
        <v>81</v>
      </c>
      <c r="I70" s="21"/>
      <c r="J70" s="21"/>
    </row>
    <row r="71" spans="1:11" ht="45.75" customHeight="1" x14ac:dyDescent="0.25">
      <c r="A71" s="1" t="s">
        <v>59</v>
      </c>
      <c r="B71" s="38">
        <v>43560.71</v>
      </c>
      <c r="C71" s="38"/>
      <c r="D71" s="3">
        <f t="shared" si="9"/>
        <v>74.999994260883255</v>
      </c>
      <c r="E71" s="38">
        <v>32670.53</v>
      </c>
      <c r="F71" s="38">
        <v>16335.27</v>
      </c>
      <c r="G71" s="38">
        <v>10890.18</v>
      </c>
      <c r="H71" s="1" t="s">
        <v>81</v>
      </c>
      <c r="I71" s="21"/>
      <c r="J71" s="21"/>
    </row>
    <row r="72" spans="1:11" ht="27" customHeight="1" x14ac:dyDescent="0.25">
      <c r="A72" s="1" t="s">
        <v>688</v>
      </c>
      <c r="B72" s="38">
        <v>70240.95</v>
      </c>
      <c r="C72" s="38"/>
      <c r="D72" s="3">
        <f t="shared" si="9"/>
        <v>74.999996440822628</v>
      </c>
      <c r="E72" s="38">
        <v>52680.71</v>
      </c>
      <c r="F72" s="38">
        <v>26340.35</v>
      </c>
      <c r="G72" s="38">
        <v>17560.240000000002</v>
      </c>
      <c r="H72" s="1" t="s">
        <v>81</v>
      </c>
      <c r="I72" s="21"/>
      <c r="J72" s="21"/>
    </row>
    <row r="73" spans="1:11" x14ac:dyDescent="0.25">
      <c r="A73" s="1" t="s">
        <v>163</v>
      </c>
      <c r="B73" s="38">
        <v>7009.15</v>
      </c>
      <c r="C73" s="38"/>
      <c r="D73" s="3">
        <f t="shared" si="9"/>
        <v>57.499982166168515</v>
      </c>
      <c r="E73" s="38">
        <v>4030.26</v>
      </c>
      <c r="F73" s="38">
        <v>2015.13</v>
      </c>
      <c r="G73" s="38">
        <v>2978.8899999999994</v>
      </c>
      <c r="H73" s="1" t="s">
        <v>81</v>
      </c>
      <c r="I73" s="21"/>
      <c r="J73" s="21"/>
      <c r="K73" s="10" t="s">
        <v>350</v>
      </c>
    </row>
    <row r="74" spans="1:11" x14ac:dyDescent="0.25">
      <c r="A74" s="1" t="s">
        <v>164</v>
      </c>
      <c r="B74" s="38">
        <v>38965.21</v>
      </c>
      <c r="C74" s="38"/>
      <c r="D74" s="3">
        <f t="shared" ref="D74:D75" si="10">E74*100/B74</f>
        <v>50.000012831959587</v>
      </c>
      <c r="E74" s="38">
        <v>19482.61</v>
      </c>
      <c r="F74" s="38">
        <v>9741.31</v>
      </c>
      <c r="G74" s="38">
        <v>19482.599999999999</v>
      </c>
      <c r="H74" s="1" t="s">
        <v>81</v>
      </c>
      <c r="I74" s="21"/>
      <c r="J74" s="21"/>
      <c r="K74" s="10" t="s">
        <v>350</v>
      </c>
    </row>
    <row r="75" spans="1:11" x14ac:dyDescent="0.25">
      <c r="A75" s="1" t="s">
        <v>165</v>
      </c>
      <c r="B75" s="38">
        <v>6300</v>
      </c>
      <c r="C75" s="38"/>
      <c r="D75" s="3">
        <f t="shared" si="10"/>
        <v>57</v>
      </c>
      <c r="E75" s="38">
        <v>3591</v>
      </c>
      <c r="F75" s="38">
        <v>1795.5</v>
      </c>
      <c r="G75" s="38">
        <v>2709</v>
      </c>
      <c r="H75" s="1" t="s">
        <v>81</v>
      </c>
      <c r="I75" s="21"/>
      <c r="J75" s="21"/>
      <c r="K75" s="10" t="s">
        <v>350</v>
      </c>
    </row>
    <row r="76" spans="1:11" ht="33.75" customHeight="1" x14ac:dyDescent="0.25">
      <c r="A76" s="218" t="s">
        <v>166</v>
      </c>
      <c r="B76" s="38">
        <v>10980</v>
      </c>
      <c r="C76" s="38"/>
      <c r="D76" s="3">
        <v>75</v>
      </c>
      <c r="E76" s="38">
        <v>8235</v>
      </c>
      <c r="F76" s="38">
        <v>4117.5</v>
      </c>
      <c r="G76" s="38">
        <v>2745</v>
      </c>
      <c r="H76" s="1" t="s">
        <v>81</v>
      </c>
      <c r="I76" s="21"/>
      <c r="J76" s="21"/>
    </row>
    <row r="77" spans="1:11" ht="60" customHeight="1" x14ac:dyDescent="0.25">
      <c r="A77" s="5" t="s">
        <v>353</v>
      </c>
      <c r="B77" s="17">
        <v>31720</v>
      </c>
      <c r="C77" s="17"/>
      <c r="D77" s="32">
        <f>E77*100/B77</f>
        <v>75</v>
      </c>
      <c r="E77" s="17">
        <v>23790</v>
      </c>
      <c r="F77" s="38">
        <v>11895</v>
      </c>
      <c r="G77" s="17">
        <v>7930</v>
      </c>
      <c r="H77" s="5" t="s">
        <v>81</v>
      </c>
      <c r="I77" s="16"/>
      <c r="J77" s="16"/>
    </row>
    <row r="78" spans="1:11" ht="60" customHeight="1" x14ac:dyDescent="0.25">
      <c r="A78" s="1" t="s">
        <v>167</v>
      </c>
      <c r="B78" s="38">
        <v>32498</v>
      </c>
      <c r="C78" s="38"/>
      <c r="D78" s="32">
        <f t="shared" ref="D78:D80" si="11">E78*100/B78</f>
        <v>75</v>
      </c>
      <c r="E78" s="17">
        <v>24373.5</v>
      </c>
      <c r="F78" s="38">
        <v>12186.75</v>
      </c>
      <c r="G78" s="17">
        <v>8124.5</v>
      </c>
      <c r="H78" s="1" t="s">
        <v>81</v>
      </c>
      <c r="I78" s="21"/>
      <c r="J78" s="21"/>
    </row>
    <row r="79" spans="1:11" ht="60" customHeight="1" x14ac:dyDescent="0.25">
      <c r="A79" s="1" t="s">
        <v>168</v>
      </c>
      <c r="B79" s="38">
        <v>51783.42</v>
      </c>
      <c r="C79" s="38"/>
      <c r="D79" s="32">
        <f t="shared" si="11"/>
        <v>75.000009655600195</v>
      </c>
      <c r="E79" s="17">
        <v>38837.57</v>
      </c>
      <c r="F79" s="38">
        <v>19418.78</v>
      </c>
      <c r="G79" s="17">
        <v>12945.849999999999</v>
      </c>
      <c r="H79" s="5" t="s">
        <v>81</v>
      </c>
      <c r="I79" s="21"/>
      <c r="J79" s="21"/>
    </row>
    <row r="80" spans="1:11" ht="22.5" x14ac:dyDescent="0.25">
      <c r="A80" s="1" t="s">
        <v>169</v>
      </c>
      <c r="B80" s="38">
        <v>2907.2</v>
      </c>
      <c r="C80" s="38"/>
      <c r="D80" s="32">
        <f t="shared" si="11"/>
        <v>75</v>
      </c>
      <c r="E80" s="17">
        <v>2180.4</v>
      </c>
      <c r="F80" s="38">
        <v>1090.2</v>
      </c>
      <c r="G80" s="17">
        <v>726.79999999999973</v>
      </c>
      <c r="H80" s="1" t="s">
        <v>81</v>
      </c>
      <c r="I80" s="21"/>
      <c r="J80" s="21"/>
    </row>
    <row r="86" spans="2:7" x14ac:dyDescent="0.25">
      <c r="B86" s="9">
        <v>1586645.48</v>
      </c>
      <c r="E86" s="9">
        <v>1178503.5100000002</v>
      </c>
      <c r="F86" s="9">
        <v>589251.75000000012</v>
      </c>
      <c r="G86" s="9">
        <v>408142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topLeftCell="A76" zoomScale="80" zoomScaleNormal="80" workbookViewId="0">
      <selection activeCell="H87" sqref="H87"/>
    </sheetView>
  </sheetViews>
  <sheetFormatPr defaultRowHeight="15" x14ac:dyDescent="0.25"/>
  <cols>
    <col min="1" max="1" width="47.28515625" style="10" bestFit="1" customWidth="1"/>
    <col min="2" max="2" width="16.42578125" style="8" bestFit="1" customWidth="1"/>
    <col min="3" max="3" width="12.5703125" customWidth="1"/>
    <col min="4" max="4" width="20.7109375" customWidth="1"/>
    <col min="5" max="5" width="36.5703125" customWidth="1"/>
    <col min="6" max="6" width="14.42578125" bestFit="1" customWidth="1"/>
    <col min="7" max="7" width="18.5703125" style="9" customWidth="1"/>
    <col min="8" max="8" width="21" style="9" customWidth="1"/>
    <col min="9" max="9" width="19.140625" style="235" customWidth="1"/>
  </cols>
  <sheetData>
    <row r="1" spans="1:9" ht="93.75" customHeight="1" x14ac:dyDescent="0.25">
      <c r="A1" s="236" t="s">
        <v>0</v>
      </c>
      <c r="B1" s="236" t="s">
        <v>4</v>
      </c>
      <c r="C1" s="236" t="s">
        <v>1</v>
      </c>
      <c r="D1" s="236" t="s">
        <v>2</v>
      </c>
      <c r="E1" s="236" t="s">
        <v>561</v>
      </c>
      <c r="F1" s="237" t="s">
        <v>7</v>
      </c>
      <c r="G1" s="237" t="s">
        <v>8</v>
      </c>
      <c r="H1" s="237" t="s">
        <v>407</v>
      </c>
      <c r="I1" s="236" t="s">
        <v>562</v>
      </c>
    </row>
    <row r="2" spans="1:9" ht="93.75" customHeight="1" x14ac:dyDescent="0.25">
      <c r="A2" s="5" t="s">
        <v>18</v>
      </c>
      <c r="B2" s="16" t="s">
        <v>11</v>
      </c>
      <c r="C2" s="220" t="s">
        <v>563</v>
      </c>
      <c r="D2" s="220" t="s">
        <v>87</v>
      </c>
      <c r="E2" s="5" t="s">
        <v>261</v>
      </c>
      <c r="F2" s="17">
        <v>5670.56</v>
      </c>
      <c r="G2" s="17">
        <v>4252.920000000001</v>
      </c>
      <c r="H2" s="38">
        <v>1417.6399999999994</v>
      </c>
      <c r="I2" s="233" t="s">
        <v>700</v>
      </c>
    </row>
    <row r="3" spans="1:9" ht="93.75" customHeight="1" x14ac:dyDescent="0.25">
      <c r="A3" s="1" t="s">
        <v>19</v>
      </c>
      <c r="B3" s="16" t="s">
        <v>11</v>
      </c>
      <c r="C3" s="220" t="s">
        <v>563</v>
      </c>
      <c r="D3" s="220" t="s">
        <v>86</v>
      </c>
      <c r="E3" s="1" t="s">
        <v>262</v>
      </c>
      <c r="F3" s="38">
        <v>7198</v>
      </c>
      <c r="G3" s="38">
        <v>5398.5</v>
      </c>
      <c r="H3" s="38">
        <v>1799.5</v>
      </c>
      <c r="I3" s="233" t="s">
        <v>699</v>
      </c>
    </row>
    <row r="4" spans="1:9" ht="93.75" customHeight="1" x14ac:dyDescent="0.25">
      <c r="A4" s="1" t="s">
        <v>373</v>
      </c>
      <c r="B4" s="16" t="s">
        <v>11</v>
      </c>
      <c r="C4" s="220" t="s">
        <v>375</v>
      </c>
      <c r="D4" s="220" t="s">
        <v>374</v>
      </c>
      <c r="E4" s="1" t="s">
        <v>377</v>
      </c>
      <c r="F4" s="38">
        <v>6167.58</v>
      </c>
      <c r="G4" s="38">
        <v>4625.6899999999996</v>
      </c>
      <c r="H4" s="38">
        <v>1541.8900000000003</v>
      </c>
      <c r="I4" s="233" t="s">
        <v>701</v>
      </c>
    </row>
    <row r="5" spans="1:9" ht="93.75" customHeight="1" x14ac:dyDescent="0.25">
      <c r="A5" s="1" t="s">
        <v>20</v>
      </c>
      <c r="B5" s="16" t="s">
        <v>11</v>
      </c>
      <c r="C5" s="220" t="s">
        <v>375</v>
      </c>
      <c r="D5" s="220" t="s">
        <v>175</v>
      </c>
      <c r="E5" s="1" t="s">
        <v>263</v>
      </c>
      <c r="F5" s="38">
        <v>9064</v>
      </c>
      <c r="G5" s="38">
        <v>7564</v>
      </c>
      <c r="H5" s="38">
        <v>1500</v>
      </c>
      <c r="I5" s="233" t="s">
        <v>702</v>
      </c>
    </row>
    <row r="6" spans="1:9" ht="93.75" customHeight="1" x14ac:dyDescent="0.25">
      <c r="A6" s="1" t="s">
        <v>379</v>
      </c>
      <c r="B6" s="16" t="s">
        <v>11</v>
      </c>
      <c r="C6" s="220" t="s">
        <v>380</v>
      </c>
      <c r="D6" s="220" t="s">
        <v>381</v>
      </c>
      <c r="E6" s="1" t="s">
        <v>382</v>
      </c>
      <c r="F6" s="38">
        <v>5087.3999999999996</v>
      </c>
      <c r="G6" s="38">
        <v>3815.55</v>
      </c>
      <c r="H6" s="38">
        <v>1271.8499999999995</v>
      </c>
      <c r="I6" s="233" t="s">
        <v>703</v>
      </c>
    </row>
    <row r="7" spans="1:9" ht="93.75" customHeight="1" x14ac:dyDescent="0.25">
      <c r="A7" s="1" t="s">
        <v>21</v>
      </c>
      <c r="B7" s="16" t="s">
        <v>11</v>
      </c>
      <c r="C7" s="220" t="s">
        <v>564</v>
      </c>
      <c r="D7" s="220" t="s">
        <v>176</v>
      </c>
      <c r="E7" s="1" t="s">
        <v>674</v>
      </c>
      <c r="F7" s="38">
        <v>6301.91</v>
      </c>
      <c r="G7" s="38">
        <v>4726.43</v>
      </c>
      <c r="H7" s="38">
        <v>1575.4799999999996</v>
      </c>
      <c r="I7" s="233" t="s">
        <v>704</v>
      </c>
    </row>
    <row r="8" spans="1:9" ht="116.25" customHeight="1" x14ac:dyDescent="0.25">
      <c r="A8" s="1" t="s">
        <v>23</v>
      </c>
      <c r="B8" s="16" t="s">
        <v>16</v>
      </c>
      <c r="C8" s="220" t="s">
        <v>84</v>
      </c>
      <c r="D8" s="220" t="s">
        <v>85</v>
      </c>
      <c r="E8" s="1" t="s">
        <v>264</v>
      </c>
      <c r="F8" s="38">
        <v>17543.599999999999</v>
      </c>
      <c r="G8" s="38">
        <v>13157.7</v>
      </c>
      <c r="H8" s="38">
        <v>4385.8999999999978</v>
      </c>
      <c r="I8" s="233" t="s">
        <v>705</v>
      </c>
    </row>
    <row r="9" spans="1:9" ht="93.75" customHeight="1" x14ac:dyDescent="0.25">
      <c r="A9" s="1" t="s">
        <v>138</v>
      </c>
      <c r="B9" s="16" t="s">
        <v>60</v>
      </c>
      <c r="C9" s="220" t="s">
        <v>171</v>
      </c>
      <c r="D9" s="220" t="s">
        <v>178</v>
      </c>
      <c r="E9" s="1" t="s">
        <v>272</v>
      </c>
      <c r="F9" s="38">
        <v>7105.62</v>
      </c>
      <c r="G9" s="38">
        <v>5329.22</v>
      </c>
      <c r="H9" s="17">
        <v>1776.3999999999996</v>
      </c>
      <c r="I9" s="233" t="s">
        <v>707</v>
      </c>
    </row>
    <row r="10" spans="1:9" ht="93.75" customHeight="1" x14ac:dyDescent="0.25">
      <c r="A10" s="1" t="s">
        <v>139</v>
      </c>
      <c r="B10" s="35" t="s">
        <v>60</v>
      </c>
      <c r="C10" s="220" t="s">
        <v>170</v>
      </c>
      <c r="D10" s="220" t="s">
        <v>179</v>
      </c>
      <c r="E10" s="1" t="s">
        <v>273</v>
      </c>
      <c r="F10" s="38">
        <v>10004</v>
      </c>
      <c r="G10" s="38">
        <v>7503</v>
      </c>
      <c r="H10" s="17">
        <v>2501</v>
      </c>
      <c r="I10" s="233" t="s">
        <v>706</v>
      </c>
    </row>
    <row r="11" spans="1:9" ht="93.75" customHeight="1" x14ac:dyDescent="0.25">
      <c r="A11" s="1" t="s">
        <v>140</v>
      </c>
      <c r="B11" s="35" t="s">
        <v>60</v>
      </c>
      <c r="C11" s="220" t="s">
        <v>172</v>
      </c>
      <c r="D11" s="220" t="s">
        <v>180</v>
      </c>
      <c r="E11" s="1" t="s">
        <v>274</v>
      </c>
      <c r="F11" s="38">
        <v>18910</v>
      </c>
      <c r="G11" s="38">
        <v>14182.5</v>
      </c>
      <c r="H11" s="17">
        <v>4727.5</v>
      </c>
      <c r="I11" s="233" t="s">
        <v>708</v>
      </c>
    </row>
    <row r="12" spans="1:9" ht="93.75" customHeight="1" x14ac:dyDescent="0.25">
      <c r="A12" s="1" t="s">
        <v>387</v>
      </c>
      <c r="B12" s="35" t="s">
        <v>60</v>
      </c>
      <c r="C12" s="220" t="s">
        <v>172</v>
      </c>
      <c r="D12" s="220" t="s">
        <v>388</v>
      </c>
      <c r="E12" s="1" t="s">
        <v>391</v>
      </c>
      <c r="F12" s="38">
        <v>6673.4</v>
      </c>
      <c r="G12" s="38">
        <v>5005.05</v>
      </c>
      <c r="H12" s="17">
        <v>1668.3499999999995</v>
      </c>
      <c r="I12" s="233" t="s">
        <v>710</v>
      </c>
    </row>
    <row r="13" spans="1:9" ht="93.75" customHeight="1" x14ac:dyDescent="0.25">
      <c r="A13" s="5" t="s">
        <v>393</v>
      </c>
      <c r="B13" s="35" t="s">
        <v>60</v>
      </c>
      <c r="C13" s="220" t="s">
        <v>172</v>
      </c>
      <c r="D13" s="220" t="s">
        <v>394</v>
      </c>
      <c r="E13" s="5" t="s">
        <v>406</v>
      </c>
      <c r="F13" s="17">
        <v>7564.61</v>
      </c>
      <c r="G13" s="17">
        <v>5673.46</v>
      </c>
      <c r="H13" s="17">
        <v>1891.1499999999996</v>
      </c>
      <c r="I13" s="233" t="s">
        <v>709</v>
      </c>
    </row>
    <row r="14" spans="1:9" ht="93.75" customHeight="1" x14ac:dyDescent="0.25">
      <c r="A14" s="5" t="s">
        <v>141</v>
      </c>
      <c r="B14" s="35" t="s">
        <v>60</v>
      </c>
      <c r="C14" s="220" t="s">
        <v>173</v>
      </c>
      <c r="D14" s="220" t="s">
        <v>181</v>
      </c>
      <c r="E14" s="1" t="s">
        <v>275</v>
      </c>
      <c r="F14" s="38">
        <v>7320</v>
      </c>
      <c r="G14" s="38">
        <v>5490</v>
      </c>
      <c r="H14" s="17">
        <v>1830</v>
      </c>
      <c r="I14" s="233" t="s">
        <v>711</v>
      </c>
    </row>
    <row r="15" spans="1:9" ht="93.75" customHeight="1" x14ac:dyDescent="0.25">
      <c r="A15" s="5" t="s">
        <v>383</v>
      </c>
      <c r="B15" s="35" t="s">
        <v>60</v>
      </c>
      <c r="C15" s="220" t="s">
        <v>173</v>
      </c>
      <c r="D15" s="220" t="s">
        <v>384</v>
      </c>
      <c r="E15" s="1" t="s">
        <v>386</v>
      </c>
      <c r="F15" s="38">
        <v>7564</v>
      </c>
      <c r="G15" s="38">
        <v>5673</v>
      </c>
      <c r="H15" s="17">
        <v>1891</v>
      </c>
      <c r="I15" s="233" t="s">
        <v>712</v>
      </c>
    </row>
    <row r="16" spans="1:9" ht="93.75" customHeight="1" x14ac:dyDescent="0.25">
      <c r="A16" s="1" t="s">
        <v>25</v>
      </c>
      <c r="B16" s="35" t="s">
        <v>61</v>
      </c>
      <c r="C16" s="220" t="s">
        <v>184</v>
      </c>
      <c r="D16" s="220" t="s">
        <v>183</v>
      </c>
      <c r="E16" s="1" t="s">
        <v>276</v>
      </c>
      <c r="F16" s="38">
        <v>7856.8</v>
      </c>
      <c r="G16" s="38">
        <v>5892.6</v>
      </c>
      <c r="H16" s="17">
        <v>1964.1999999999998</v>
      </c>
      <c r="I16" s="233" t="s">
        <v>713</v>
      </c>
    </row>
    <row r="17" spans="1:9" ht="93.75" customHeight="1" x14ac:dyDescent="0.25">
      <c r="A17" s="1" t="s">
        <v>26</v>
      </c>
      <c r="B17" s="35" t="s">
        <v>61</v>
      </c>
      <c r="C17" s="220" t="s">
        <v>184</v>
      </c>
      <c r="D17" s="220" t="s">
        <v>185</v>
      </c>
      <c r="E17" s="1" t="s">
        <v>675</v>
      </c>
      <c r="F17" s="38">
        <v>7000</v>
      </c>
      <c r="G17" s="38">
        <v>5250</v>
      </c>
      <c r="H17" s="17">
        <v>1750</v>
      </c>
      <c r="I17" s="233" t="s">
        <v>714</v>
      </c>
    </row>
    <row r="18" spans="1:9" ht="93.75" customHeight="1" x14ac:dyDescent="0.25">
      <c r="A18" s="1" t="s">
        <v>28</v>
      </c>
      <c r="B18" s="5" t="s">
        <v>61</v>
      </c>
      <c r="C18" s="220" t="s">
        <v>184</v>
      </c>
      <c r="D18" s="220" t="s">
        <v>186</v>
      </c>
      <c r="E18" s="1" t="s">
        <v>279</v>
      </c>
      <c r="F18" s="38">
        <v>6527</v>
      </c>
      <c r="G18" s="38">
        <v>4895.25</v>
      </c>
      <c r="H18" s="17">
        <v>1631.75</v>
      </c>
      <c r="I18" s="233" t="s">
        <v>715</v>
      </c>
    </row>
    <row r="19" spans="1:9" ht="93.75" customHeight="1" x14ac:dyDescent="0.25">
      <c r="A19" s="1" t="s">
        <v>29</v>
      </c>
      <c r="B19" s="35" t="s">
        <v>61</v>
      </c>
      <c r="C19" s="220" t="s">
        <v>184</v>
      </c>
      <c r="D19" s="220" t="s">
        <v>187</v>
      </c>
      <c r="E19" s="1" t="s">
        <v>280</v>
      </c>
      <c r="F19" s="38">
        <v>8000</v>
      </c>
      <c r="G19" s="38">
        <v>6000</v>
      </c>
      <c r="H19" s="17">
        <v>2000</v>
      </c>
      <c r="I19" s="233" t="s">
        <v>716</v>
      </c>
    </row>
    <row r="20" spans="1:9" ht="93.75" customHeight="1" x14ac:dyDescent="0.25">
      <c r="A20" s="1" t="s">
        <v>30</v>
      </c>
      <c r="B20" s="35" t="s">
        <v>61</v>
      </c>
      <c r="C20" s="220" t="s">
        <v>184</v>
      </c>
      <c r="D20" s="220" t="s">
        <v>188</v>
      </c>
      <c r="E20" s="1" t="s">
        <v>676</v>
      </c>
      <c r="F20" s="38">
        <v>7270</v>
      </c>
      <c r="G20" s="38">
        <v>5452.5</v>
      </c>
      <c r="H20" s="17">
        <v>1817.5</v>
      </c>
      <c r="I20" s="233" t="s">
        <v>717</v>
      </c>
    </row>
    <row r="21" spans="1:9" ht="93.75" customHeight="1" x14ac:dyDescent="0.25">
      <c r="A21" s="1" t="s">
        <v>31</v>
      </c>
      <c r="B21" s="35" t="s">
        <v>61</v>
      </c>
      <c r="C21" s="220" t="s">
        <v>184</v>
      </c>
      <c r="D21" s="220" t="s">
        <v>189</v>
      </c>
      <c r="E21" s="1" t="s">
        <v>677</v>
      </c>
      <c r="F21" s="38">
        <v>3390.38</v>
      </c>
      <c r="G21" s="38">
        <v>2542.79</v>
      </c>
      <c r="H21" s="17">
        <v>847.59000000000015</v>
      </c>
      <c r="I21" s="233" t="s">
        <v>718</v>
      </c>
    </row>
    <row r="22" spans="1:9" ht="93.75" customHeight="1" x14ac:dyDescent="0.25">
      <c r="A22" s="1" t="s">
        <v>32</v>
      </c>
      <c r="B22" s="35" t="s">
        <v>61</v>
      </c>
      <c r="C22" s="220" t="s">
        <v>184</v>
      </c>
      <c r="D22" s="220" t="s">
        <v>182</v>
      </c>
      <c r="E22" s="1" t="s">
        <v>678</v>
      </c>
      <c r="F22" s="38">
        <v>3448.64</v>
      </c>
      <c r="G22" s="38">
        <v>2586.48</v>
      </c>
      <c r="H22" s="17">
        <v>862.15999999999985</v>
      </c>
      <c r="I22" s="233" t="s">
        <v>719</v>
      </c>
    </row>
    <row r="23" spans="1:9" ht="93.75" customHeight="1" x14ac:dyDescent="0.25">
      <c r="A23" s="1" t="s">
        <v>33</v>
      </c>
      <c r="B23" s="35" t="s">
        <v>61</v>
      </c>
      <c r="C23" s="220" t="s">
        <v>190</v>
      </c>
      <c r="D23" s="220" t="s">
        <v>191</v>
      </c>
      <c r="E23" s="1" t="s">
        <v>284</v>
      </c>
      <c r="F23" s="38">
        <v>9723.2999999999993</v>
      </c>
      <c r="G23" s="38">
        <v>7292.48</v>
      </c>
      <c r="H23" s="17">
        <v>2430.8199999999997</v>
      </c>
      <c r="I23" s="233" t="s">
        <v>720</v>
      </c>
    </row>
    <row r="24" spans="1:9" ht="93.75" customHeight="1" x14ac:dyDescent="0.25">
      <c r="A24" s="1" t="s">
        <v>34</v>
      </c>
      <c r="B24" s="35" t="s">
        <v>61</v>
      </c>
      <c r="C24" s="220" t="s">
        <v>192</v>
      </c>
      <c r="D24" s="220" t="s">
        <v>193</v>
      </c>
      <c r="E24" s="1" t="s">
        <v>285</v>
      </c>
      <c r="F24" s="38">
        <v>6466</v>
      </c>
      <c r="G24" s="38">
        <v>4849.5</v>
      </c>
      <c r="H24" s="17">
        <v>1616.5</v>
      </c>
      <c r="I24" s="233" t="s">
        <v>721</v>
      </c>
    </row>
    <row r="25" spans="1:9" ht="134.25" customHeight="1" x14ac:dyDescent="0.25">
      <c r="A25" s="1" t="s">
        <v>35</v>
      </c>
      <c r="B25" s="35" t="s">
        <v>61</v>
      </c>
      <c r="C25" s="220" t="s">
        <v>194</v>
      </c>
      <c r="D25" s="220" t="s">
        <v>195</v>
      </c>
      <c r="E25" s="1" t="s">
        <v>286</v>
      </c>
      <c r="F25" s="38">
        <v>7230</v>
      </c>
      <c r="G25" s="38">
        <v>5422.5</v>
      </c>
      <c r="H25" s="17">
        <v>1807.5</v>
      </c>
      <c r="I25" s="233" t="s">
        <v>722</v>
      </c>
    </row>
    <row r="26" spans="1:9" ht="93.75" customHeight="1" x14ac:dyDescent="0.25">
      <c r="A26" s="1" t="s">
        <v>398</v>
      </c>
      <c r="B26" s="35" t="s">
        <v>61</v>
      </c>
      <c r="C26" s="220" t="s">
        <v>194</v>
      </c>
      <c r="D26" s="220" t="s">
        <v>195</v>
      </c>
      <c r="E26" s="1" t="s">
        <v>400</v>
      </c>
      <c r="F26" s="38">
        <v>13008.86</v>
      </c>
      <c r="G26" s="38">
        <v>9756.65</v>
      </c>
      <c r="H26" s="17">
        <v>3252.2100000000009</v>
      </c>
      <c r="I26" s="233" t="s">
        <v>723</v>
      </c>
    </row>
    <row r="27" spans="1:9" ht="93.75" customHeight="1" x14ac:dyDescent="0.25">
      <c r="A27" s="1" t="s">
        <v>36</v>
      </c>
      <c r="B27" s="35" t="s">
        <v>61</v>
      </c>
      <c r="C27" s="220" t="s">
        <v>194</v>
      </c>
      <c r="D27" s="220" t="s">
        <v>196</v>
      </c>
      <c r="E27" s="1" t="s">
        <v>679</v>
      </c>
      <c r="F27" s="38">
        <v>5985</v>
      </c>
      <c r="G27" s="38">
        <v>4488.75</v>
      </c>
      <c r="H27" s="17">
        <v>1496.25</v>
      </c>
      <c r="I27" s="233" t="s">
        <v>724</v>
      </c>
    </row>
    <row r="28" spans="1:9" ht="93.75" customHeight="1" x14ac:dyDescent="0.25">
      <c r="A28" s="1" t="s">
        <v>37</v>
      </c>
      <c r="B28" s="35" t="s">
        <v>61</v>
      </c>
      <c r="C28" s="220" t="s">
        <v>194</v>
      </c>
      <c r="D28" s="220" t="s">
        <v>197</v>
      </c>
      <c r="E28" s="1" t="s">
        <v>680</v>
      </c>
      <c r="F28" s="38">
        <v>7930</v>
      </c>
      <c r="G28" s="38">
        <v>5947.5</v>
      </c>
      <c r="H28" s="17">
        <v>1982.5</v>
      </c>
      <c r="I28" s="233" t="s">
        <v>725</v>
      </c>
    </row>
    <row r="29" spans="1:9" ht="93.75" customHeight="1" x14ac:dyDescent="0.25">
      <c r="A29" s="1" t="s">
        <v>38</v>
      </c>
      <c r="B29" s="35" t="s">
        <v>61</v>
      </c>
      <c r="C29" s="220" t="s">
        <v>199</v>
      </c>
      <c r="D29" s="220" t="s">
        <v>198</v>
      </c>
      <c r="E29" s="1" t="s">
        <v>289</v>
      </c>
      <c r="F29" s="38">
        <v>8784</v>
      </c>
      <c r="G29" s="38">
        <v>6588</v>
      </c>
      <c r="H29" s="17">
        <v>2196</v>
      </c>
      <c r="I29" s="233" t="s">
        <v>726</v>
      </c>
    </row>
    <row r="30" spans="1:9" ht="93.75" customHeight="1" x14ac:dyDescent="0.25">
      <c r="A30" s="1" t="s">
        <v>39</v>
      </c>
      <c r="B30" s="35" t="s">
        <v>61</v>
      </c>
      <c r="C30" s="220" t="s">
        <v>199</v>
      </c>
      <c r="D30" s="220" t="s">
        <v>200</v>
      </c>
      <c r="E30" s="1" t="s">
        <v>290</v>
      </c>
      <c r="F30" s="38">
        <v>7900.01</v>
      </c>
      <c r="G30" s="38">
        <v>5925.01</v>
      </c>
      <c r="H30" s="17">
        <v>1975</v>
      </c>
      <c r="I30" s="233" t="s">
        <v>727</v>
      </c>
    </row>
    <row r="31" spans="1:9" ht="93.75" customHeight="1" x14ac:dyDescent="0.25">
      <c r="A31" s="1" t="s">
        <v>40</v>
      </c>
      <c r="B31" s="35" t="s">
        <v>61</v>
      </c>
      <c r="C31" s="220" t="s">
        <v>199</v>
      </c>
      <c r="D31" s="220" t="s">
        <v>201</v>
      </c>
      <c r="E31" s="1" t="s">
        <v>681</v>
      </c>
      <c r="F31" s="38">
        <v>7000.85</v>
      </c>
      <c r="G31" s="38">
        <v>5250.64</v>
      </c>
      <c r="H31" s="17">
        <v>1750.21</v>
      </c>
      <c r="I31" s="233" t="s">
        <v>728</v>
      </c>
    </row>
    <row r="32" spans="1:9" ht="93.75" customHeight="1" x14ac:dyDescent="0.25">
      <c r="A32" s="1" t="s">
        <v>41</v>
      </c>
      <c r="B32" s="16" t="s">
        <v>61</v>
      </c>
      <c r="C32" s="220" t="s">
        <v>199</v>
      </c>
      <c r="D32" s="220" t="s">
        <v>202</v>
      </c>
      <c r="E32" s="1" t="s">
        <v>292</v>
      </c>
      <c r="F32" s="38">
        <v>8000</v>
      </c>
      <c r="G32" s="38">
        <v>6000</v>
      </c>
      <c r="H32" s="17">
        <v>2000</v>
      </c>
      <c r="I32" s="233" t="s">
        <v>729</v>
      </c>
    </row>
    <row r="33" spans="1:9" ht="93.75" customHeight="1" x14ac:dyDescent="0.25">
      <c r="A33" s="27" t="s">
        <v>142</v>
      </c>
      <c r="B33" s="218" t="s">
        <v>62</v>
      </c>
      <c r="C33" s="220" t="s">
        <v>203</v>
      </c>
      <c r="D33" s="220" t="s">
        <v>204</v>
      </c>
      <c r="E33" s="1" t="s">
        <v>293</v>
      </c>
      <c r="F33" s="38">
        <v>25083.31</v>
      </c>
      <c r="G33" s="38">
        <v>18812.490000000002</v>
      </c>
      <c r="H33" s="17">
        <v>6270.82</v>
      </c>
      <c r="I33" s="233" t="s">
        <v>730</v>
      </c>
    </row>
    <row r="34" spans="1:9" ht="93.75" customHeight="1" x14ac:dyDescent="0.25">
      <c r="A34" s="5" t="s">
        <v>143</v>
      </c>
      <c r="B34" s="5" t="s">
        <v>62</v>
      </c>
      <c r="C34" s="220" t="s">
        <v>205</v>
      </c>
      <c r="D34" s="220" t="s">
        <v>206</v>
      </c>
      <c r="E34" s="5" t="s">
        <v>294</v>
      </c>
      <c r="F34" s="17">
        <v>42638.86</v>
      </c>
      <c r="G34" s="17">
        <v>31979</v>
      </c>
      <c r="H34" s="17">
        <v>10659.86</v>
      </c>
      <c r="I34" s="233" t="s">
        <v>731</v>
      </c>
    </row>
    <row r="35" spans="1:9" ht="93.75" customHeight="1" x14ac:dyDescent="0.25">
      <c r="A35" s="1" t="s">
        <v>144</v>
      </c>
      <c r="B35" s="36" t="s">
        <v>62</v>
      </c>
      <c r="C35" s="220" t="s">
        <v>203</v>
      </c>
      <c r="D35" s="220" t="s">
        <v>207</v>
      </c>
      <c r="E35" s="1" t="s">
        <v>565</v>
      </c>
      <c r="F35" s="38">
        <v>45983</v>
      </c>
      <c r="G35" s="38">
        <v>34487.25</v>
      </c>
      <c r="H35" s="17">
        <v>11495.75</v>
      </c>
      <c r="I35" s="233" t="s">
        <v>732</v>
      </c>
    </row>
    <row r="36" spans="1:9" ht="93.75" customHeight="1" x14ac:dyDescent="0.25">
      <c r="A36" s="5" t="s">
        <v>145</v>
      </c>
      <c r="B36" s="5" t="s">
        <v>62</v>
      </c>
      <c r="C36" s="220" t="s">
        <v>205</v>
      </c>
      <c r="D36" s="220" t="s">
        <v>206</v>
      </c>
      <c r="E36" s="5" t="s">
        <v>682</v>
      </c>
      <c r="F36" s="17">
        <v>10894.6</v>
      </c>
      <c r="G36" s="17">
        <v>8171</v>
      </c>
      <c r="H36" s="17">
        <v>2723.6000000000004</v>
      </c>
      <c r="I36" s="233" t="s">
        <v>733</v>
      </c>
    </row>
    <row r="37" spans="1:9" ht="93.75" customHeight="1" x14ac:dyDescent="0.25">
      <c r="A37" s="27" t="s">
        <v>329</v>
      </c>
      <c r="B37" s="219" t="s">
        <v>63</v>
      </c>
      <c r="C37" s="220" t="s">
        <v>208</v>
      </c>
      <c r="D37" s="220" t="s">
        <v>42</v>
      </c>
      <c r="E37" s="1" t="s">
        <v>473</v>
      </c>
      <c r="F37" s="38">
        <v>7441.99</v>
      </c>
      <c r="G37" s="38">
        <v>7069.89</v>
      </c>
      <c r="H37" s="17">
        <v>372.1</v>
      </c>
      <c r="I37" s="233" t="s">
        <v>734</v>
      </c>
    </row>
    <row r="38" spans="1:9" ht="93.75" customHeight="1" x14ac:dyDescent="0.25">
      <c r="A38" s="1" t="s">
        <v>330</v>
      </c>
      <c r="B38" s="35" t="s">
        <v>63</v>
      </c>
      <c r="C38" s="220" t="s">
        <v>208</v>
      </c>
      <c r="D38" s="220" t="s">
        <v>43</v>
      </c>
      <c r="E38" s="1" t="s">
        <v>473</v>
      </c>
      <c r="F38" s="38">
        <v>9888</v>
      </c>
      <c r="G38" s="38">
        <v>9393.6</v>
      </c>
      <c r="H38" s="17">
        <v>494.39999999999964</v>
      </c>
      <c r="I38" s="233" t="s">
        <v>735</v>
      </c>
    </row>
    <row r="39" spans="1:9" ht="93.75" customHeight="1" x14ac:dyDescent="0.25">
      <c r="A39" s="1" t="s">
        <v>332</v>
      </c>
      <c r="B39" s="5" t="s">
        <v>63</v>
      </c>
      <c r="C39" s="220" t="s">
        <v>208</v>
      </c>
      <c r="D39" s="220" t="s">
        <v>45</v>
      </c>
      <c r="E39" s="222" t="s">
        <v>473</v>
      </c>
      <c r="F39" s="38">
        <v>5917</v>
      </c>
      <c r="G39" s="38">
        <v>5621.15</v>
      </c>
      <c r="H39" s="17">
        <v>295.85000000000036</v>
      </c>
      <c r="I39" s="233" t="s">
        <v>736</v>
      </c>
    </row>
    <row r="40" spans="1:9" ht="93.75" customHeight="1" x14ac:dyDescent="0.25">
      <c r="A40" s="27" t="s">
        <v>46</v>
      </c>
      <c r="B40" s="219" t="s">
        <v>64</v>
      </c>
      <c r="C40" s="220" t="s">
        <v>209</v>
      </c>
      <c r="D40" s="220" t="s">
        <v>112</v>
      </c>
      <c r="E40" s="1" t="s">
        <v>297</v>
      </c>
      <c r="F40" s="38">
        <v>7076</v>
      </c>
      <c r="G40" s="38">
        <v>5307</v>
      </c>
      <c r="H40" s="17">
        <v>1769</v>
      </c>
      <c r="I40" s="233" t="s">
        <v>737</v>
      </c>
    </row>
    <row r="41" spans="1:9" ht="93.75" customHeight="1" x14ac:dyDescent="0.25">
      <c r="A41" s="1" t="s">
        <v>691</v>
      </c>
      <c r="B41" s="35" t="s">
        <v>64</v>
      </c>
      <c r="C41" s="220" t="s">
        <v>210</v>
      </c>
      <c r="D41" s="220" t="s">
        <v>113</v>
      </c>
      <c r="E41" s="1" t="s">
        <v>298</v>
      </c>
      <c r="F41" s="38">
        <v>16592</v>
      </c>
      <c r="G41" s="38">
        <v>12444</v>
      </c>
      <c r="H41" s="17">
        <v>4148</v>
      </c>
      <c r="I41" s="233" t="s">
        <v>738</v>
      </c>
    </row>
    <row r="42" spans="1:9" ht="93.75" customHeight="1" x14ac:dyDescent="0.25">
      <c r="A42" s="1" t="s">
        <v>48</v>
      </c>
      <c r="B42" s="35" t="s">
        <v>64</v>
      </c>
      <c r="C42" s="220" t="s">
        <v>211</v>
      </c>
      <c r="D42" s="220" t="s">
        <v>114</v>
      </c>
      <c r="E42" s="1" t="s">
        <v>121</v>
      </c>
      <c r="F42" s="38">
        <v>31200</v>
      </c>
      <c r="G42" s="38">
        <v>23400</v>
      </c>
      <c r="H42" s="17">
        <v>7800</v>
      </c>
      <c r="I42" s="233" t="s">
        <v>739</v>
      </c>
    </row>
    <row r="43" spans="1:9" ht="93.75" customHeight="1" x14ac:dyDescent="0.25">
      <c r="A43" s="1" t="s">
        <v>50</v>
      </c>
      <c r="B43" s="5" t="s">
        <v>64</v>
      </c>
      <c r="C43" s="220" t="s">
        <v>212</v>
      </c>
      <c r="D43" s="220" t="s">
        <v>116</v>
      </c>
      <c r="E43" s="1" t="s">
        <v>300</v>
      </c>
      <c r="F43" s="38">
        <v>5612</v>
      </c>
      <c r="G43" s="38">
        <v>4209</v>
      </c>
      <c r="H43" s="17">
        <v>1403</v>
      </c>
      <c r="I43" s="233" t="s">
        <v>740</v>
      </c>
    </row>
    <row r="44" spans="1:9" ht="93.75" customHeight="1" x14ac:dyDescent="0.25">
      <c r="A44" s="1" t="s">
        <v>51</v>
      </c>
      <c r="B44" s="35" t="s">
        <v>64</v>
      </c>
      <c r="C44" s="220" t="s">
        <v>210</v>
      </c>
      <c r="D44" s="220" t="s">
        <v>117</v>
      </c>
      <c r="E44" s="1" t="s">
        <v>301</v>
      </c>
      <c r="F44" s="38">
        <v>17568</v>
      </c>
      <c r="G44" s="38">
        <v>13176</v>
      </c>
      <c r="H44" s="17">
        <v>4392</v>
      </c>
      <c r="I44" s="233" t="s">
        <v>741</v>
      </c>
    </row>
    <row r="45" spans="1:9" ht="93.75" customHeight="1" x14ac:dyDescent="0.25">
      <c r="A45" s="20" t="s">
        <v>52</v>
      </c>
      <c r="B45" s="35" t="s">
        <v>64</v>
      </c>
      <c r="C45" s="220" t="s">
        <v>209</v>
      </c>
      <c r="D45" s="220" t="s">
        <v>118</v>
      </c>
      <c r="E45" s="1" t="s">
        <v>302</v>
      </c>
      <c r="F45" s="38">
        <v>40857.800000000003</v>
      </c>
      <c r="G45" s="38">
        <v>30643.35</v>
      </c>
      <c r="H45" s="17">
        <v>10214.450000000004</v>
      </c>
      <c r="I45" s="233" t="s">
        <v>742</v>
      </c>
    </row>
    <row r="46" spans="1:9" ht="93.75" customHeight="1" x14ac:dyDescent="0.25">
      <c r="A46" s="20" t="s">
        <v>129</v>
      </c>
      <c r="B46" s="5" t="s">
        <v>65</v>
      </c>
      <c r="C46" s="220" t="s">
        <v>130</v>
      </c>
      <c r="D46" s="220" t="s">
        <v>692</v>
      </c>
      <c r="E46" s="1" t="s">
        <v>132</v>
      </c>
      <c r="F46" s="38">
        <v>14529.22</v>
      </c>
      <c r="G46" s="38">
        <v>13802.76</v>
      </c>
      <c r="H46" s="17">
        <v>726.46</v>
      </c>
      <c r="I46" s="233" t="s">
        <v>743</v>
      </c>
    </row>
    <row r="47" spans="1:9" ht="93.75" customHeight="1" x14ac:dyDescent="0.25">
      <c r="A47" s="1" t="s">
        <v>55</v>
      </c>
      <c r="B47" s="16" t="s">
        <v>66</v>
      </c>
      <c r="C47" s="220" t="s">
        <v>213</v>
      </c>
      <c r="D47" s="220" t="s">
        <v>214</v>
      </c>
      <c r="E47" s="1" t="s">
        <v>487</v>
      </c>
      <c r="F47" s="38">
        <v>84790</v>
      </c>
      <c r="G47" s="38">
        <v>63592.5</v>
      </c>
      <c r="H47" s="38">
        <v>21197.5</v>
      </c>
      <c r="I47" s="233" t="s">
        <v>744</v>
      </c>
    </row>
    <row r="48" spans="1:9" ht="93.75" customHeight="1" x14ac:dyDescent="0.25">
      <c r="A48" s="1" t="s">
        <v>337</v>
      </c>
      <c r="B48" s="16" t="s">
        <v>66</v>
      </c>
      <c r="C48" s="220" t="s">
        <v>215</v>
      </c>
      <c r="D48" s="220" t="s">
        <v>216</v>
      </c>
      <c r="E48" s="1" t="s">
        <v>336</v>
      </c>
      <c r="F48" s="38">
        <v>49446.6</v>
      </c>
      <c r="G48" s="38">
        <v>37084.949999999997</v>
      </c>
      <c r="H48" s="38">
        <v>12361.650000000001</v>
      </c>
      <c r="I48" s="233" t="s">
        <v>767</v>
      </c>
    </row>
    <row r="49" spans="1:9" ht="93.75" customHeight="1" x14ac:dyDescent="0.25">
      <c r="A49" s="1" t="s">
        <v>56</v>
      </c>
      <c r="B49" s="16" t="s">
        <v>66</v>
      </c>
      <c r="C49" s="220" t="s">
        <v>215</v>
      </c>
      <c r="D49" s="220" t="s">
        <v>693</v>
      </c>
      <c r="E49" s="1" t="s">
        <v>490</v>
      </c>
      <c r="F49" s="38">
        <v>31720</v>
      </c>
      <c r="G49" s="38">
        <v>23790</v>
      </c>
      <c r="H49" s="38">
        <v>7930</v>
      </c>
      <c r="I49" s="233" t="s">
        <v>745</v>
      </c>
    </row>
    <row r="50" spans="1:9" ht="93.75" customHeight="1" x14ac:dyDescent="0.25">
      <c r="A50" s="1" t="s">
        <v>57</v>
      </c>
      <c r="B50" s="16" t="s">
        <v>66</v>
      </c>
      <c r="C50" s="220" t="s">
        <v>215</v>
      </c>
      <c r="D50" s="220" t="s">
        <v>218</v>
      </c>
      <c r="E50" s="1" t="s">
        <v>491</v>
      </c>
      <c r="F50" s="38">
        <v>34282</v>
      </c>
      <c r="G50" s="38">
        <v>25711.5</v>
      </c>
      <c r="H50" s="38">
        <v>8570.5</v>
      </c>
      <c r="I50" s="233" t="s">
        <v>746</v>
      </c>
    </row>
    <row r="51" spans="1:9" ht="93.75" customHeight="1" x14ac:dyDescent="0.25">
      <c r="A51" s="5" t="s">
        <v>58</v>
      </c>
      <c r="B51" s="5" t="s">
        <v>66</v>
      </c>
      <c r="C51" s="220" t="s">
        <v>219</v>
      </c>
      <c r="D51" s="220" t="s">
        <v>220</v>
      </c>
      <c r="E51" s="5" t="s">
        <v>683</v>
      </c>
      <c r="F51" s="17">
        <v>4904.3999999999996</v>
      </c>
      <c r="G51" s="17">
        <v>3678.3</v>
      </c>
      <c r="H51" s="38">
        <v>1226.0999999999995</v>
      </c>
      <c r="I51" s="233" t="s">
        <v>747</v>
      </c>
    </row>
    <row r="52" spans="1:9" ht="93.75" customHeight="1" x14ac:dyDescent="0.25">
      <c r="A52" s="27" t="s">
        <v>146</v>
      </c>
      <c r="B52" s="33" t="s">
        <v>67</v>
      </c>
      <c r="C52" s="220" t="s">
        <v>221</v>
      </c>
      <c r="D52" s="220" t="s">
        <v>222</v>
      </c>
      <c r="E52" s="1" t="s">
        <v>304</v>
      </c>
      <c r="F52" s="38">
        <v>3635.6</v>
      </c>
      <c r="G52" s="38">
        <v>2726.7</v>
      </c>
      <c r="H52" s="38">
        <v>908.90000000000009</v>
      </c>
      <c r="I52" s="233" t="s">
        <v>748</v>
      </c>
    </row>
    <row r="53" spans="1:9" ht="93.75" customHeight="1" x14ac:dyDescent="0.25">
      <c r="A53" s="1" t="s">
        <v>147</v>
      </c>
      <c r="B53" s="16" t="s">
        <v>67</v>
      </c>
      <c r="C53" s="220" t="s">
        <v>223</v>
      </c>
      <c r="D53" s="220" t="s">
        <v>224</v>
      </c>
      <c r="E53" s="1" t="s">
        <v>338</v>
      </c>
      <c r="F53" s="38">
        <v>658.8</v>
      </c>
      <c r="G53" s="38">
        <v>494.1</v>
      </c>
      <c r="H53" s="38">
        <v>164.69999999999993</v>
      </c>
      <c r="I53" s="233" t="s">
        <v>749</v>
      </c>
    </row>
    <row r="54" spans="1:9" ht="93.75" customHeight="1" x14ac:dyDescent="0.25">
      <c r="A54" s="1" t="s">
        <v>148</v>
      </c>
      <c r="B54" s="16" t="s">
        <v>67</v>
      </c>
      <c r="C54" s="220" t="s">
        <v>225</v>
      </c>
      <c r="D54" s="220" t="s">
        <v>226</v>
      </c>
      <c r="E54" s="1" t="s">
        <v>305</v>
      </c>
      <c r="F54" s="38">
        <v>4128.18</v>
      </c>
      <c r="G54" s="38">
        <v>3096.14</v>
      </c>
      <c r="H54" s="38">
        <v>1032.0400000000004</v>
      </c>
      <c r="I54" s="233" t="s">
        <v>750</v>
      </c>
    </row>
    <row r="55" spans="1:9" ht="93.75" customHeight="1" x14ac:dyDescent="0.25">
      <c r="A55" s="1" t="s">
        <v>149</v>
      </c>
      <c r="B55" s="16" t="s">
        <v>67</v>
      </c>
      <c r="C55" s="220" t="s">
        <v>221</v>
      </c>
      <c r="D55" s="220" t="s">
        <v>227</v>
      </c>
      <c r="E55" s="1" t="s">
        <v>339</v>
      </c>
      <c r="F55" s="38">
        <v>8235</v>
      </c>
      <c r="G55" s="38">
        <v>6176.25</v>
      </c>
      <c r="H55" s="38">
        <v>2058.75</v>
      </c>
      <c r="I55" s="233" t="s">
        <v>751</v>
      </c>
    </row>
    <row r="56" spans="1:9" ht="93.75" customHeight="1" x14ac:dyDescent="0.25">
      <c r="A56" s="1" t="s">
        <v>150</v>
      </c>
      <c r="B56" s="16" t="s">
        <v>67</v>
      </c>
      <c r="C56" s="220" t="s">
        <v>225</v>
      </c>
      <c r="D56" s="220" t="s">
        <v>228</v>
      </c>
      <c r="E56" s="1" t="s">
        <v>684</v>
      </c>
      <c r="F56" s="38">
        <v>8344.7999999999993</v>
      </c>
      <c r="G56" s="38">
        <v>6258.6</v>
      </c>
      <c r="H56" s="38">
        <v>2086.1999999999989</v>
      </c>
      <c r="I56" s="233" t="s">
        <v>752</v>
      </c>
    </row>
    <row r="57" spans="1:9" ht="93.75" customHeight="1" x14ac:dyDescent="0.25">
      <c r="A57" s="1" t="s">
        <v>151</v>
      </c>
      <c r="B57" s="16" t="s">
        <v>67</v>
      </c>
      <c r="C57" s="220" t="s">
        <v>221</v>
      </c>
      <c r="D57" s="220" t="s">
        <v>229</v>
      </c>
      <c r="E57" s="1" t="s">
        <v>307</v>
      </c>
      <c r="F57" s="38">
        <v>10254.620000000001</v>
      </c>
      <c r="G57" s="38">
        <v>7690.97</v>
      </c>
      <c r="H57" s="38">
        <v>2563.6500000000005</v>
      </c>
      <c r="I57" s="233" t="s">
        <v>753</v>
      </c>
    </row>
    <row r="58" spans="1:9" ht="93.75" customHeight="1" x14ac:dyDescent="0.25">
      <c r="A58" s="1" t="s">
        <v>340</v>
      </c>
      <c r="B58" s="16" t="s">
        <v>67</v>
      </c>
      <c r="C58" s="220" t="s">
        <v>223</v>
      </c>
      <c r="D58" s="220" t="s">
        <v>230</v>
      </c>
      <c r="E58" s="1" t="s">
        <v>308</v>
      </c>
      <c r="F58" s="38">
        <v>12330.54</v>
      </c>
      <c r="G58" s="38">
        <v>9247.91</v>
      </c>
      <c r="H58" s="38">
        <v>3082.630000000001</v>
      </c>
      <c r="I58" s="233" t="s">
        <v>754</v>
      </c>
    </row>
    <row r="59" spans="1:9" ht="93.75" customHeight="1" x14ac:dyDescent="0.25">
      <c r="A59" s="27" t="s">
        <v>694</v>
      </c>
      <c r="B59" s="33" t="s">
        <v>68</v>
      </c>
      <c r="C59" s="220" t="s">
        <v>231</v>
      </c>
      <c r="D59" s="220" t="s">
        <v>232</v>
      </c>
      <c r="E59" s="1" t="s">
        <v>341</v>
      </c>
      <c r="F59" s="38">
        <v>5000</v>
      </c>
      <c r="G59" s="38">
        <v>3750</v>
      </c>
      <c r="H59" s="38">
        <v>1250</v>
      </c>
      <c r="I59" s="233" t="s">
        <v>755</v>
      </c>
    </row>
    <row r="60" spans="1:9" ht="93.75" customHeight="1" x14ac:dyDescent="0.25">
      <c r="A60" s="1" t="s">
        <v>153</v>
      </c>
      <c r="B60" s="16" t="s">
        <v>68</v>
      </c>
      <c r="C60" s="220" t="s">
        <v>233</v>
      </c>
      <c r="D60" s="220" t="s">
        <v>648</v>
      </c>
      <c r="E60" s="1" t="s">
        <v>685</v>
      </c>
      <c r="F60" s="38">
        <v>3458.7</v>
      </c>
      <c r="G60" s="38">
        <v>2594.0300000000002</v>
      </c>
      <c r="H60" s="38">
        <v>864.66999999999962</v>
      </c>
      <c r="I60" s="233" t="s">
        <v>756</v>
      </c>
    </row>
    <row r="61" spans="1:9" ht="93.75" customHeight="1" x14ac:dyDescent="0.25">
      <c r="A61" s="1" t="s">
        <v>154</v>
      </c>
      <c r="B61" s="16" t="s">
        <v>68</v>
      </c>
      <c r="C61" s="220" t="s">
        <v>231</v>
      </c>
      <c r="D61" s="220" t="s">
        <v>234</v>
      </c>
      <c r="E61" s="1" t="s">
        <v>686</v>
      </c>
      <c r="F61" s="38">
        <v>3989.4</v>
      </c>
      <c r="G61" s="38">
        <v>2992.05</v>
      </c>
      <c r="H61" s="38">
        <v>997.34999999999991</v>
      </c>
      <c r="I61" s="233" t="s">
        <v>757</v>
      </c>
    </row>
    <row r="62" spans="1:9" ht="93.75" customHeight="1" x14ac:dyDescent="0.25">
      <c r="A62" s="28" t="s">
        <v>155</v>
      </c>
      <c r="B62" s="219" t="s">
        <v>69</v>
      </c>
      <c r="C62" s="220" t="s">
        <v>236</v>
      </c>
      <c r="D62" s="220" t="s">
        <v>235</v>
      </c>
      <c r="E62" s="1" t="s">
        <v>566</v>
      </c>
      <c r="F62" s="38">
        <v>124681.96</v>
      </c>
      <c r="G62" s="38">
        <v>93511.47</v>
      </c>
      <c r="H62" s="38">
        <v>31170.490000000005</v>
      </c>
      <c r="I62" s="233" t="s">
        <v>758</v>
      </c>
    </row>
    <row r="63" spans="1:9" ht="93.75" customHeight="1" x14ac:dyDescent="0.25">
      <c r="A63" s="1" t="s">
        <v>759</v>
      </c>
      <c r="B63" s="16" t="s">
        <v>70</v>
      </c>
      <c r="C63" s="220" t="s">
        <v>237</v>
      </c>
      <c r="D63" s="220" t="s">
        <v>238</v>
      </c>
      <c r="E63" s="1" t="s">
        <v>311</v>
      </c>
      <c r="F63" s="38">
        <v>53253</v>
      </c>
      <c r="G63" s="38">
        <v>38864.04</v>
      </c>
      <c r="H63" s="38">
        <v>14388.96</v>
      </c>
      <c r="I63" s="233" t="s">
        <v>760</v>
      </c>
    </row>
    <row r="64" spans="1:9" ht="93.75" customHeight="1" x14ac:dyDescent="0.25">
      <c r="A64" s="1" t="s">
        <v>157</v>
      </c>
      <c r="B64" s="16" t="s">
        <v>70</v>
      </c>
      <c r="C64" s="220" t="s">
        <v>239</v>
      </c>
      <c r="D64" s="220" t="s">
        <v>240</v>
      </c>
      <c r="E64" s="1" t="s">
        <v>312</v>
      </c>
      <c r="F64" s="38">
        <v>6344</v>
      </c>
      <c r="G64" s="38">
        <v>4758</v>
      </c>
      <c r="H64" s="38">
        <v>1586</v>
      </c>
      <c r="I64" s="233" t="s">
        <v>761</v>
      </c>
    </row>
    <row r="65" spans="1:9" ht="93.75" customHeight="1" x14ac:dyDescent="0.25">
      <c r="A65" s="1" t="s">
        <v>158</v>
      </c>
      <c r="B65" s="16" t="s">
        <v>70</v>
      </c>
      <c r="C65" s="220" t="s">
        <v>241</v>
      </c>
      <c r="D65" s="220" t="s">
        <v>242</v>
      </c>
      <c r="E65" s="1" t="s">
        <v>313</v>
      </c>
      <c r="F65" s="38">
        <v>21350</v>
      </c>
      <c r="G65" s="38">
        <v>16012.5</v>
      </c>
      <c r="H65" s="38">
        <v>5337.5</v>
      </c>
      <c r="I65" s="233" t="s">
        <v>762</v>
      </c>
    </row>
    <row r="66" spans="1:9" ht="93.75" customHeight="1" x14ac:dyDescent="0.25">
      <c r="A66" s="1" t="s">
        <v>159</v>
      </c>
      <c r="B66" s="16" t="s">
        <v>70</v>
      </c>
      <c r="C66" s="220" t="s">
        <v>239</v>
      </c>
      <c r="D66" s="220" t="s">
        <v>243</v>
      </c>
      <c r="E66" s="1" t="s">
        <v>695</v>
      </c>
      <c r="F66" s="38">
        <v>31561.8</v>
      </c>
      <c r="G66" s="38">
        <v>23671.35</v>
      </c>
      <c r="H66" s="38">
        <v>7890.4500000000007</v>
      </c>
      <c r="I66" s="233" t="s">
        <v>763</v>
      </c>
    </row>
    <row r="67" spans="1:9" ht="93.75" customHeight="1" x14ac:dyDescent="0.25">
      <c r="A67" s="34" t="s">
        <v>160</v>
      </c>
      <c r="B67" s="34" t="s">
        <v>71</v>
      </c>
      <c r="C67" s="220" t="s">
        <v>697</v>
      </c>
      <c r="D67" s="220" t="s">
        <v>245</v>
      </c>
      <c r="E67" s="5" t="s">
        <v>696</v>
      </c>
      <c r="F67" s="17">
        <v>64150</v>
      </c>
      <c r="G67" s="17">
        <v>48112.5</v>
      </c>
      <c r="H67" s="17">
        <v>16037.5</v>
      </c>
      <c r="I67" s="233" t="s">
        <v>764</v>
      </c>
    </row>
    <row r="68" spans="1:9" ht="93.75" customHeight="1" x14ac:dyDescent="0.25">
      <c r="A68" s="20" t="s">
        <v>161</v>
      </c>
      <c r="B68" s="35" t="s">
        <v>71</v>
      </c>
      <c r="C68" s="220" t="s">
        <v>244</v>
      </c>
      <c r="D68" s="220" t="s">
        <v>246</v>
      </c>
      <c r="E68" s="1" t="s">
        <v>316</v>
      </c>
      <c r="F68" s="38">
        <v>41437.300000000003</v>
      </c>
      <c r="G68" s="38">
        <v>31077.98</v>
      </c>
      <c r="H68" s="17">
        <v>10359.320000000003</v>
      </c>
      <c r="I68" s="234" t="s">
        <v>765</v>
      </c>
    </row>
    <row r="69" spans="1:9" ht="93.75" customHeight="1" x14ac:dyDescent="0.25">
      <c r="A69" s="1" t="s">
        <v>346</v>
      </c>
      <c r="B69" s="16" t="s">
        <v>72</v>
      </c>
      <c r="C69" s="220" t="s">
        <v>247</v>
      </c>
      <c r="D69" s="220" t="s">
        <v>248</v>
      </c>
      <c r="E69" s="1" t="s">
        <v>687</v>
      </c>
      <c r="F69" s="38">
        <v>41506.839999999997</v>
      </c>
      <c r="G69" s="38">
        <v>29341.93</v>
      </c>
      <c r="H69" s="38">
        <v>12164.909999999996</v>
      </c>
      <c r="I69" s="233" t="s">
        <v>766</v>
      </c>
    </row>
    <row r="70" spans="1:9" ht="93.75" customHeight="1" x14ac:dyDescent="0.25">
      <c r="A70" s="1" t="s">
        <v>347</v>
      </c>
      <c r="B70" s="16" t="s">
        <v>72</v>
      </c>
      <c r="C70" s="220" t="s">
        <v>249</v>
      </c>
      <c r="D70" s="220" t="s">
        <v>250</v>
      </c>
      <c r="E70" s="1" t="s">
        <v>318</v>
      </c>
      <c r="F70" s="38">
        <v>112240</v>
      </c>
      <c r="G70" s="38">
        <v>79344</v>
      </c>
      <c r="H70" s="38">
        <v>32896</v>
      </c>
      <c r="I70" s="233" t="s">
        <v>768</v>
      </c>
    </row>
    <row r="71" spans="1:9" ht="93.75" customHeight="1" x14ac:dyDescent="0.25">
      <c r="A71" s="1" t="s">
        <v>59</v>
      </c>
      <c r="B71" s="16" t="s">
        <v>73</v>
      </c>
      <c r="C71" s="220" t="s">
        <v>251</v>
      </c>
      <c r="D71" s="220" t="s">
        <v>252</v>
      </c>
      <c r="E71" s="1" t="s">
        <v>319</v>
      </c>
      <c r="F71" s="38">
        <v>43560.71</v>
      </c>
      <c r="G71" s="38">
        <v>32670.53</v>
      </c>
      <c r="H71" s="38">
        <v>10890.18</v>
      </c>
      <c r="I71" s="233" t="s">
        <v>769</v>
      </c>
    </row>
    <row r="72" spans="1:9" ht="93.75" customHeight="1" x14ac:dyDescent="0.25">
      <c r="A72" s="1" t="s">
        <v>688</v>
      </c>
      <c r="B72" s="16" t="s">
        <v>73</v>
      </c>
      <c r="C72" s="220" t="s">
        <v>251</v>
      </c>
      <c r="D72" s="220" t="s">
        <v>252</v>
      </c>
      <c r="E72" s="1" t="s">
        <v>320</v>
      </c>
      <c r="F72" s="38">
        <v>70240.95</v>
      </c>
      <c r="G72" s="38">
        <v>52680.71</v>
      </c>
      <c r="H72" s="38">
        <v>17560.240000000002</v>
      </c>
      <c r="I72" s="233" t="s">
        <v>770</v>
      </c>
    </row>
    <row r="73" spans="1:9" ht="93.75" customHeight="1" x14ac:dyDescent="0.25">
      <c r="A73" s="1" t="s">
        <v>163</v>
      </c>
      <c r="B73" s="16" t="s">
        <v>74</v>
      </c>
      <c r="C73" s="220" t="s">
        <v>253</v>
      </c>
      <c r="D73" s="220" t="s">
        <v>254</v>
      </c>
      <c r="E73" s="1" t="s">
        <v>321</v>
      </c>
      <c r="F73" s="38">
        <v>7009.15</v>
      </c>
      <c r="G73" s="38">
        <v>4030.26</v>
      </c>
      <c r="H73" s="38">
        <v>2978.8899999999994</v>
      </c>
      <c r="I73" s="233" t="s">
        <v>771</v>
      </c>
    </row>
    <row r="74" spans="1:9" ht="93.75" customHeight="1" x14ac:dyDescent="0.25">
      <c r="A74" s="1" t="s">
        <v>164</v>
      </c>
      <c r="B74" s="16" t="s">
        <v>74</v>
      </c>
      <c r="C74" s="220" t="s">
        <v>253</v>
      </c>
      <c r="D74" s="220" t="s">
        <v>255</v>
      </c>
      <c r="E74" s="1" t="s">
        <v>322</v>
      </c>
      <c r="F74" s="38">
        <v>38965.21</v>
      </c>
      <c r="G74" s="38">
        <v>19482.61</v>
      </c>
      <c r="H74" s="38">
        <v>19482.599999999999</v>
      </c>
      <c r="I74" s="233" t="s">
        <v>772</v>
      </c>
    </row>
    <row r="75" spans="1:9" ht="93.75" customHeight="1" x14ac:dyDescent="0.25">
      <c r="A75" s="1" t="s">
        <v>165</v>
      </c>
      <c r="B75" s="16" t="s">
        <v>74</v>
      </c>
      <c r="C75" s="220" t="s">
        <v>256</v>
      </c>
      <c r="D75" s="220" t="s">
        <v>257</v>
      </c>
      <c r="E75" s="1" t="s">
        <v>323</v>
      </c>
      <c r="F75" s="38">
        <v>6300</v>
      </c>
      <c r="G75" s="38">
        <v>3591</v>
      </c>
      <c r="H75" s="38">
        <v>2709</v>
      </c>
      <c r="I75" s="233" t="s">
        <v>773</v>
      </c>
    </row>
    <row r="76" spans="1:9" ht="93.75" customHeight="1" x14ac:dyDescent="0.25">
      <c r="A76" s="218" t="s">
        <v>166</v>
      </c>
      <c r="B76" s="16" t="s">
        <v>75</v>
      </c>
      <c r="C76" s="220" t="s">
        <v>258</v>
      </c>
      <c r="D76" s="220" t="s">
        <v>259</v>
      </c>
      <c r="E76" s="5" t="s">
        <v>324</v>
      </c>
      <c r="F76" s="38">
        <v>10980</v>
      </c>
      <c r="G76" s="38">
        <v>8235</v>
      </c>
      <c r="H76" s="38">
        <v>2745</v>
      </c>
      <c r="I76" s="234" t="s">
        <v>778</v>
      </c>
    </row>
    <row r="77" spans="1:9" ht="93.75" customHeight="1" x14ac:dyDescent="0.25">
      <c r="A77" s="5" t="s">
        <v>353</v>
      </c>
      <c r="B77" s="16" t="s">
        <v>76</v>
      </c>
      <c r="C77" s="220" t="s">
        <v>351</v>
      </c>
      <c r="D77" s="220" t="s">
        <v>352</v>
      </c>
      <c r="E77" s="5" t="s">
        <v>698</v>
      </c>
      <c r="F77" s="17">
        <v>31720</v>
      </c>
      <c r="G77" s="17">
        <v>23790</v>
      </c>
      <c r="H77" s="17">
        <v>7930</v>
      </c>
      <c r="I77" s="233" t="s">
        <v>774</v>
      </c>
    </row>
    <row r="78" spans="1:9" ht="93.75" customHeight="1" x14ac:dyDescent="0.25">
      <c r="A78" s="1" t="s">
        <v>167</v>
      </c>
      <c r="B78" s="16" t="s">
        <v>76</v>
      </c>
      <c r="C78" s="220" t="s">
        <v>357</v>
      </c>
      <c r="D78" s="220" t="s">
        <v>358</v>
      </c>
      <c r="E78" s="1" t="s">
        <v>360</v>
      </c>
      <c r="F78" s="38">
        <v>32498</v>
      </c>
      <c r="G78" s="17">
        <v>24373.5</v>
      </c>
      <c r="H78" s="17">
        <v>8124.5</v>
      </c>
      <c r="I78" s="233" t="s">
        <v>775</v>
      </c>
    </row>
    <row r="79" spans="1:9" ht="93.75" customHeight="1" x14ac:dyDescent="0.25">
      <c r="A79" s="1" t="s">
        <v>168</v>
      </c>
      <c r="B79" s="16" t="s">
        <v>76</v>
      </c>
      <c r="C79" s="220" t="s">
        <v>357</v>
      </c>
      <c r="D79" s="220" t="s">
        <v>362</v>
      </c>
      <c r="E79" s="1" t="s">
        <v>361</v>
      </c>
      <c r="F79" s="38">
        <v>51783.42</v>
      </c>
      <c r="G79" s="17">
        <v>38837.57</v>
      </c>
      <c r="H79" s="17">
        <v>12945.849999999999</v>
      </c>
      <c r="I79" s="233" t="s">
        <v>776</v>
      </c>
    </row>
    <row r="80" spans="1:9" ht="93.75" customHeight="1" x14ac:dyDescent="0.25">
      <c r="A80" s="1" t="s">
        <v>169</v>
      </c>
      <c r="B80" s="16" t="s">
        <v>76</v>
      </c>
      <c r="C80" s="220" t="s">
        <v>357</v>
      </c>
      <c r="D80" s="220" t="s">
        <v>363</v>
      </c>
      <c r="E80" s="1" t="s">
        <v>365</v>
      </c>
      <c r="F80" s="38">
        <v>2907.2</v>
      </c>
      <c r="G80" s="17">
        <v>2180.4</v>
      </c>
      <c r="H80" s="17">
        <v>726.79999999999973</v>
      </c>
      <c r="I80" s="233" t="s">
        <v>777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0"/>
  <sheetViews>
    <sheetView topLeftCell="G69" workbookViewId="0">
      <selection activeCell="H77" sqref="H77"/>
    </sheetView>
  </sheetViews>
  <sheetFormatPr defaultRowHeight="15" x14ac:dyDescent="0.25"/>
  <cols>
    <col min="1" max="1" width="17.140625" customWidth="1"/>
    <col min="2" max="2" width="10.5703125" bestFit="1" customWidth="1"/>
    <col min="3" max="3" width="9.140625" customWidth="1"/>
    <col min="4" max="4" width="11.28515625" customWidth="1"/>
    <col min="5" max="5" width="13.5703125" customWidth="1"/>
    <col min="6" max="6" width="19.5703125" style="10" customWidth="1"/>
    <col min="7" max="7" width="9.140625" customWidth="1"/>
    <col min="8" max="8" width="42.5703125" customWidth="1"/>
    <col min="9" max="9" width="14.42578125" customWidth="1"/>
    <col min="10" max="21" width="9.140625" customWidth="1"/>
    <col min="22" max="22" width="26.42578125" customWidth="1"/>
    <col min="23" max="23" width="26.5703125" customWidth="1"/>
    <col min="24" max="24" width="25" bestFit="1" customWidth="1"/>
  </cols>
  <sheetData>
    <row r="1" spans="1:74" ht="56.25" x14ac:dyDescent="0.25">
      <c r="A1" s="217" t="s">
        <v>0</v>
      </c>
      <c r="B1" s="223" t="s">
        <v>4</v>
      </c>
      <c r="C1" s="217" t="s">
        <v>1</v>
      </c>
      <c r="D1" s="217" t="s">
        <v>2</v>
      </c>
      <c r="E1" s="217" t="s">
        <v>567</v>
      </c>
      <c r="F1" s="217" t="s">
        <v>3</v>
      </c>
      <c r="G1" s="217" t="s">
        <v>568</v>
      </c>
      <c r="H1" s="224" t="s">
        <v>569</v>
      </c>
      <c r="I1" s="225" t="s">
        <v>7</v>
      </c>
      <c r="J1" s="224" t="s">
        <v>8</v>
      </c>
      <c r="K1" s="224" t="s">
        <v>570</v>
      </c>
      <c r="L1" s="224" t="s">
        <v>407</v>
      </c>
      <c r="M1" s="223" t="s">
        <v>571</v>
      </c>
      <c r="N1" s="226" t="s">
        <v>572</v>
      </c>
      <c r="O1" s="223" t="s">
        <v>573</v>
      </c>
      <c r="P1" s="223" t="s">
        <v>574</v>
      </c>
      <c r="Q1" s="224" t="s">
        <v>575</v>
      </c>
      <c r="R1" s="226" t="s">
        <v>572</v>
      </c>
      <c r="S1" s="223" t="s">
        <v>576</v>
      </c>
      <c r="T1" s="224" t="s">
        <v>577</v>
      </c>
      <c r="U1" s="224" t="s">
        <v>578</v>
      </c>
      <c r="V1" s="227" t="s">
        <v>4</v>
      </c>
      <c r="W1" s="227" t="s">
        <v>579</v>
      </c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  <c r="AW1" s="228"/>
      <c r="AX1" s="228"/>
      <c r="AY1" s="228"/>
      <c r="AZ1" s="228"/>
      <c r="BA1" s="228"/>
      <c r="BB1" s="228"/>
      <c r="BC1" s="228"/>
      <c r="BD1" s="228"/>
      <c r="BE1" s="228"/>
      <c r="BF1" s="228"/>
      <c r="BG1" s="228"/>
      <c r="BH1" s="228"/>
      <c r="BI1" s="228"/>
      <c r="BJ1" s="228"/>
      <c r="BK1" s="228"/>
      <c r="BL1" s="228"/>
      <c r="BM1" s="228"/>
      <c r="BN1" s="228"/>
      <c r="BO1" s="228"/>
      <c r="BP1" s="228"/>
      <c r="BQ1" s="228"/>
      <c r="BR1" s="228"/>
      <c r="BS1" s="228"/>
      <c r="BT1" s="228"/>
      <c r="BU1" s="228"/>
      <c r="BV1" s="228"/>
    </row>
    <row r="2" spans="1:74" ht="45.75" customHeight="1" x14ac:dyDescent="0.25">
      <c r="A2" s="5" t="s">
        <v>18</v>
      </c>
      <c r="B2" s="16" t="s">
        <v>11</v>
      </c>
      <c r="C2" s="220" t="s">
        <v>563</v>
      </c>
      <c r="D2" s="220" t="s">
        <v>87</v>
      </c>
      <c r="E2" s="221"/>
      <c r="F2" s="5" t="s">
        <v>581</v>
      </c>
      <c r="G2" s="229" t="s">
        <v>12</v>
      </c>
      <c r="H2" s="5" t="s">
        <v>261</v>
      </c>
      <c r="I2" s="17">
        <v>5670.56</v>
      </c>
      <c r="J2" s="17">
        <v>4252.920000000001</v>
      </c>
      <c r="K2" s="38">
        <v>2126.46</v>
      </c>
      <c r="L2" s="38">
        <v>1417.6399999999994</v>
      </c>
      <c r="V2" s="230" t="s">
        <v>650</v>
      </c>
      <c r="W2" s="221"/>
    </row>
    <row r="3" spans="1:74" ht="30" customHeight="1" x14ac:dyDescent="0.25">
      <c r="A3" s="1" t="s">
        <v>19</v>
      </c>
      <c r="B3" s="16" t="s">
        <v>11</v>
      </c>
      <c r="C3" s="220" t="s">
        <v>563</v>
      </c>
      <c r="D3" s="220" t="s">
        <v>86</v>
      </c>
      <c r="E3" s="221"/>
      <c r="F3" s="1" t="s">
        <v>582</v>
      </c>
      <c r="G3" s="229" t="s">
        <v>12</v>
      </c>
      <c r="H3" s="1" t="s">
        <v>262</v>
      </c>
      <c r="I3" s="38">
        <v>7198</v>
      </c>
      <c r="J3" s="38">
        <v>5398.5</v>
      </c>
      <c r="K3" s="38">
        <v>2699.25</v>
      </c>
      <c r="L3" s="38">
        <v>1799.5</v>
      </c>
      <c r="V3" s="230" t="s">
        <v>650</v>
      </c>
      <c r="W3" s="221"/>
      <c r="X3" t="s">
        <v>668</v>
      </c>
    </row>
    <row r="4" spans="1:74" ht="39.75" customHeight="1" x14ac:dyDescent="0.25">
      <c r="A4" s="1" t="s">
        <v>373</v>
      </c>
      <c r="B4" s="16" t="s">
        <v>11</v>
      </c>
      <c r="C4" s="220" t="s">
        <v>375</v>
      </c>
      <c r="D4" s="220" t="s">
        <v>374</v>
      </c>
      <c r="E4" s="221"/>
      <c r="F4" s="1" t="s">
        <v>376</v>
      </c>
      <c r="G4" s="229" t="s">
        <v>12</v>
      </c>
      <c r="H4" s="1" t="s">
        <v>377</v>
      </c>
      <c r="I4" s="38">
        <v>6167.58</v>
      </c>
      <c r="J4" s="38">
        <v>4625.6899999999996</v>
      </c>
      <c r="K4" s="38">
        <v>2312.84</v>
      </c>
      <c r="L4" s="38">
        <v>1541.8900000000003</v>
      </c>
      <c r="V4" s="230" t="s">
        <v>650</v>
      </c>
      <c r="W4" s="221"/>
    </row>
    <row r="5" spans="1:74" ht="29.25" customHeight="1" x14ac:dyDescent="0.25">
      <c r="A5" s="1" t="s">
        <v>20</v>
      </c>
      <c r="B5" s="16" t="s">
        <v>11</v>
      </c>
      <c r="C5" s="220" t="s">
        <v>375</v>
      </c>
      <c r="D5" s="220" t="s">
        <v>175</v>
      </c>
      <c r="E5" s="221"/>
      <c r="F5" s="1" t="s">
        <v>583</v>
      </c>
      <c r="G5" s="229" t="s">
        <v>649</v>
      </c>
      <c r="H5" s="1" t="s">
        <v>263</v>
      </c>
      <c r="I5" s="38">
        <v>9064</v>
      </c>
      <c r="J5" s="38">
        <v>7564</v>
      </c>
      <c r="K5" s="38">
        <v>3782</v>
      </c>
      <c r="L5" s="38">
        <v>1500</v>
      </c>
      <c r="V5" s="230" t="s">
        <v>650</v>
      </c>
      <c r="W5" s="221"/>
      <c r="X5" t="s">
        <v>668</v>
      </c>
    </row>
    <row r="6" spans="1:74" ht="42" customHeight="1" x14ac:dyDescent="0.25">
      <c r="A6" s="1" t="s">
        <v>379</v>
      </c>
      <c r="B6" s="16" t="s">
        <v>11</v>
      </c>
      <c r="C6" s="220" t="s">
        <v>380</v>
      </c>
      <c r="D6" s="220" t="s">
        <v>381</v>
      </c>
      <c r="E6" s="221"/>
      <c r="F6" s="1" t="s">
        <v>392</v>
      </c>
      <c r="G6" s="229" t="s">
        <v>12</v>
      </c>
      <c r="H6" s="1" t="s">
        <v>382</v>
      </c>
      <c r="I6" s="38">
        <v>5087.3999999999996</v>
      </c>
      <c r="J6" s="38">
        <v>3815.55</v>
      </c>
      <c r="K6" s="38">
        <v>1907.77</v>
      </c>
      <c r="L6" s="38">
        <v>1271.8499999999995</v>
      </c>
      <c r="V6" s="230" t="s">
        <v>650</v>
      </c>
      <c r="W6" s="230" t="s">
        <v>669</v>
      </c>
    </row>
    <row r="7" spans="1:74" ht="33.75" customHeight="1" x14ac:dyDescent="0.25">
      <c r="A7" s="1" t="s">
        <v>21</v>
      </c>
      <c r="B7" s="16" t="s">
        <v>11</v>
      </c>
      <c r="C7" s="220" t="s">
        <v>564</v>
      </c>
      <c r="D7" s="220" t="s">
        <v>176</v>
      </c>
      <c r="E7" s="221"/>
      <c r="F7" s="1" t="s">
        <v>584</v>
      </c>
      <c r="G7" s="229" t="s">
        <v>12</v>
      </c>
      <c r="H7" s="1" t="s">
        <v>674</v>
      </c>
      <c r="I7" s="38">
        <v>6301.91</v>
      </c>
      <c r="J7" s="38">
        <v>4726.43</v>
      </c>
      <c r="K7" s="38">
        <v>2363.21</v>
      </c>
      <c r="L7" s="38">
        <v>1575.4799999999996</v>
      </c>
      <c r="V7" s="230" t="s">
        <v>650</v>
      </c>
      <c r="W7" s="221"/>
    </row>
    <row r="8" spans="1:74" ht="56.25" x14ac:dyDescent="0.25">
      <c r="A8" s="1" t="s">
        <v>23</v>
      </c>
      <c r="B8" s="16" t="s">
        <v>16</v>
      </c>
      <c r="C8" s="220" t="s">
        <v>84</v>
      </c>
      <c r="D8" s="220" t="s">
        <v>85</v>
      </c>
      <c r="E8" s="221"/>
      <c r="F8" s="1" t="s">
        <v>585</v>
      </c>
      <c r="G8" s="229" t="s">
        <v>12</v>
      </c>
      <c r="H8" s="1" t="s">
        <v>264</v>
      </c>
      <c r="I8" s="38">
        <v>17543.599999999999</v>
      </c>
      <c r="J8" s="38">
        <v>13157.7</v>
      </c>
      <c r="K8" s="38">
        <v>6578.85</v>
      </c>
      <c r="L8" s="38">
        <v>4385.8999999999978</v>
      </c>
      <c r="V8" s="230" t="s">
        <v>651</v>
      </c>
      <c r="W8" s="231" t="s">
        <v>670</v>
      </c>
      <c r="X8" t="s">
        <v>668</v>
      </c>
    </row>
    <row r="9" spans="1:74" ht="28.5" x14ac:dyDescent="0.25">
      <c r="A9" s="1" t="s">
        <v>138</v>
      </c>
      <c r="B9" s="16" t="s">
        <v>60</v>
      </c>
      <c r="C9" s="220" t="s">
        <v>171</v>
      </c>
      <c r="D9" s="220" t="s">
        <v>178</v>
      </c>
      <c r="E9" s="221"/>
      <c r="F9" s="1" t="s">
        <v>593</v>
      </c>
      <c r="G9" s="229" t="s">
        <v>12</v>
      </c>
      <c r="H9" s="1" t="s">
        <v>272</v>
      </c>
      <c r="I9" s="38">
        <v>7105.62</v>
      </c>
      <c r="J9" s="38">
        <v>5329.22</v>
      </c>
      <c r="K9" s="38">
        <v>2664.61</v>
      </c>
      <c r="L9" s="17">
        <v>1776.3999999999996</v>
      </c>
      <c r="V9" s="230" t="s">
        <v>652</v>
      </c>
      <c r="W9" s="231" t="s">
        <v>671</v>
      </c>
    </row>
    <row r="10" spans="1:74" ht="45" x14ac:dyDescent="0.25">
      <c r="A10" s="1" t="s">
        <v>139</v>
      </c>
      <c r="B10" s="35" t="s">
        <v>60</v>
      </c>
      <c r="C10" s="220" t="s">
        <v>170</v>
      </c>
      <c r="D10" s="220" t="s">
        <v>179</v>
      </c>
      <c r="E10" s="221"/>
      <c r="F10" s="1" t="s">
        <v>594</v>
      </c>
      <c r="G10" s="229" t="s">
        <v>12</v>
      </c>
      <c r="H10" s="1" t="s">
        <v>273</v>
      </c>
      <c r="I10" s="38">
        <v>10004</v>
      </c>
      <c r="J10" s="38">
        <v>7503</v>
      </c>
      <c r="K10" s="38">
        <v>3751.5</v>
      </c>
      <c r="L10" s="17">
        <v>2501</v>
      </c>
      <c r="V10" s="230" t="s">
        <v>652</v>
      </c>
      <c r="W10" s="221"/>
    </row>
    <row r="11" spans="1:74" ht="28.5" x14ac:dyDescent="0.25">
      <c r="A11" s="1" t="s">
        <v>140</v>
      </c>
      <c r="B11" s="35" t="s">
        <v>60</v>
      </c>
      <c r="C11" s="220" t="s">
        <v>172</v>
      </c>
      <c r="D11" s="220" t="s">
        <v>180</v>
      </c>
      <c r="E11" s="221"/>
      <c r="F11" s="1" t="s">
        <v>595</v>
      </c>
      <c r="G11" s="229" t="s">
        <v>12</v>
      </c>
      <c r="H11" s="1" t="s">
        <v>274</v>
      </c>
      <c r="I11" s="38">
        <v>18910</v>
      </c>
      <c r="J11" s="38">
        <v>14182.5</v>
      </c>
      <c r="K11" s="38">
        <v>7091.25</v>
      </c>
      <c r="L11" s="17">
        <v>4727.5</v>
      </c>
      <c r="V11" s="230" t="s">
        <v>652</v>
      </c>
      <c r="W11" s="231" t="s">
        <v>671</v>
      </c>
    </row>
    <row r="12" spans="1:74" ht="33.75" x14ac:dyDescent="0.25">
      <c r="A12" s="1" t="s">
        <v>387</v>
      </c>
      <c r="B12" s="35" t="s">
        <v>60</v>
      </c>
      <c r="C12" s="220" t="s">
        <v>172</v>
      </c>
      <c r="D12" s="220" t="s">
        <v>388</v>
      </c>
      <c r="E12" s="221"/>
      <c r="F12" s="1" t="s">
        <v>389</v>
      </c>
      <c r="G12" s="229" t="s">
        <v>12</v>
      </c>
      <c r="H12" s="1" t="s">
        <v>391</v>
      </c>
      <c r="I12" s="38">
        <v>6673.4</v>
      </c>
      <c r="J12" s="38">
        <v>5005.05</v>
      </c>
      <c r="K12" s="38">
        <v>2502.52</v>
      </c>
      <c r="L12" s="17">
        <v>1668.3499999999995</v>
      </c>
      <c r="V12" s="230" t="s">
        <v>652</v>
      </c>
      <c r="W12" s="231" t="s">
        <v>670</v>
      </c>
    </row>
    <row r="13" spans="1:74" ht="28.5" x14ac:dyDescent="0.25">
      <c r="A13" s="5" t="s">
        <v>393</v>
      </c>
      <c r="B13" s="35" t="s">
        <v>60</v>
      </c>
      <c r="C13" s="220" t="s">
        <v>172</v>
      </c>
      <c r="D13" s="220" t="s">
        <v>394</v>
      </c>
      <c r="E13" s="221"/>
      <c r="F13" s="5" t="s">
        <v>395</v>
      </c>
      <c r="G13" s="229" t="s">
        <v>12</v>
      </c>
      <c r="H13" s="5" t="s">
        <v>406</v>
      </c>
      <c r="I13" s="17">
        <v>7564.61</v>
      </c>
      <c r="J13" s="17">
        <v>5673.46</v>
      </c>
      <c r="K13" s="38">
        <v>2836.73</v>
      </c>
      <c r="L13" s="17">
        <v>1891.1499999999996</v>
      </c>
      <c r="V13" s="230" t="s">
        <v>652</v>
      </c>
      <c r="W13" s="221"/>
    </row>
    <row r="14" spans="1:74" ht="28.5" x14ac:dyDescent="0.25">
      <c r="A14" s="5" t="s">
        <v>141</v>
      </c>
      <c r="B14" s="35" t="s">
        <v>60</v>
      </c>
      <c r="C14" s="220" t="s">
        <v>173</v>
      </c>
      <c r="D14" s="220" t="s">
        <v>181</v>
      </c>
      <c r="E14" s="221"/>
      <c r="F14" s="5" t="s">
        <v>596</v>
      </c>
      <c r="G14" s="229" t="s">
        <v>12</v>
      </c>
      <c r="H14" s="1" t="s">
        <v>275</v>
      </c>
      <c r="I14" s="38">
        <v>7320</v>
      </c>
      <c r="J14" s="38">
        <v>5490</v>
      </c>
      <c r="K14" s="38">
        <v>2745</v>
      </c>
      <c r="L14" s="17">
        <v>1830</v>
      </c>
      <c r="V14" s="230" t="s">
        <v>652</v>
      </c>
      <c r="W14" s="221"/>
    </row>
    <row r="15" spans="1:74" ht="33.75" x14ac:dyDescent="0.25">
      <c r="A15" s="5" t="s">
        <v>383</v>
      </c>
      <c r="B15" s="35" t="s">
        <v>60</v>
      </c>
      <c r="C15" s="220" t="s">
        <v>173</v>
      </c>
      <c r="D15" s="220" t="s">
        <v>384</v>
      </c>
      <c r="E15" s="221"/>
      <c r="F15" s="1" t="s">
        <v>385</v>
      </c>
      <c r="G15" s="229" t="s">
        <v>12</v>
      </c>
      <c r="H15" s="1" t="s">
        <v>386</v>
      </c>
      <c r="I15" s="38">
        <v>7564</v>
      </c>
      <c r="J15" s="38">
        <v>5673</v>
      </c>
      <c r="K15" s="38">
        <v>2836.5</v>
      </c>
      <c r="L15" s="17">
        <v>1891</v>
      </c>
      <c r="V15" s="230" t="s">
        <v>652</v>
      </c>
      <c r="W15" s="221"/>
    </row>
    <row r="16" spans="1:74" ht="33.75" x14ac:dyDescent="0.25">
      <c r="A16" s="1" t="s">
        <v>25</v>
      </c>
      <c r="B16" s="35" t="s">
        <v>61</v>
      </c>
      <c r="C16" s="220" t="s">
        <v>184</v>
      </c>
      <c r="D16" s="220" t="s">
        <v>183</v>
      </c>
      <c r="E16" s="221"/>
      <c r="F16" s="1" t="s">
        <v>597</v>
      </c>
      <c r="G16" s="229" t="s">
        <v>12</v>
      </c>
      <c r="H16" s="1" t="s">
        <v>276</v>
      </c>
      <c r="I16" s="38">
        <v>7856.8</v>
      </c>
      <c r="J16" s="38">
        <v>5892.6</v>
      </c>
      <c r="K16" s="38">
        <v>2946.3</v>
      </c>
      <c r="L16" s="17">
        <v>1964.1999999999998</v>
      </c>
      <c r="V16" s="230" t="s">
        <v>653</v>
      </c>
      <c r="W16" s="221"/>
    </row>
    <row r="17" spans="1:24" ht="33.75" x14ac:dyDescent="0.25">
      <c r="A17" s="1" t="s">
        <v>26</v>
      </c>
      <c r="B17" s="35" t="s">
        <v>61</v>
      </c>
      <c r="C17" s="220" t="s">
        <v>184</v>
      </c>
      <c r="D17" s="220" t="s">
        <v>185</v>
      </c>
      <c r="E17" s="221"/>
      <c r="F17" s="1" t="s">
        <v>598</v>
      </c>
      <c r="G17" s="229" t="s">
        <v>12</v>
      </c>
      <c r="H17" s="1" t="s">
        <v>675</v>
      </c>
      <c r="I17" s="38">
        <v>7000</v>
      </c>
      <c r="J17" s="38">
        <v>5250</v>
      </c>
      <c r="K17" s="38">
        <v>2625</v>
      </c>
      <c r="L17" s="17">
        <v>1750</v>
      </c>
      <c r="V17" s="230" t="s">
        <v>653</v>
      </c>
      <c r="W17" s="221"/>
    </row>
    <row r="18" spans="1:24" ht="45" x14ac:dyDescent="0.25">
      <c r="A18" s="1" t="s">
        <v>28</v>
      </c>
      <c r="B18" s="5" t="s">
        <v>61</v>
      </c>
      <c r="C18" s="220" t="s">
        <v>184</v>
      </c>
      <c r="D18" s="220" t="s">
        <v>186</v>
      </c>
      <c r="E18" s="221"/>
      <c r="F18" s="1" t="s">
        <v>600</v>
      </c>
      <c r="G18" s="229" t="s">
        <v>12</v>
      </c>
      <c r="H18" s="1" t="s">
        <v>279</v>
      </c>
      <c r="I18" s="38">
        <v>6527</v>
      </c>
      <c r="J18" s="38">
        <v>4895.25</v>
      </c>
      <c r="K18" s="38">
        <v>2447.62</v>
      </c>
      <c r="L18" s="17">
        <v>1631.75</v>
      </c>
      <c r="V18" s="230" t="s">
        <v>653</v>
      </c>
      <c r="W18" s="221"/>
    </row>
    <row r="19" spans="1:24" ht="41.25" customHeight="1" x14ac:dyDescent="0.25">
      <c r="A19" s="1" t="s">
        <v>29</v>
      </c>
      <c r="B19" s="35" t="s">
        <v>61</v>
      </c>
      <c r="C19" s="220" t="s">
        <v>184</v>
      </c>
      <c r="D19" s="220" t="s">
        <v>187</v>
      </c>
      <c r="E19" s="221"/>
      <c r="F19" s="1" t="s">
        <v>601</v>
      </c>
      <c r="G19" s="229" t="s">
        <v>12</v>
      </c>
      <c r="H19" s="1" t="s">
        <v>280</v>
      </c>
      <c r="I19" s="38">
        <v>8000</v>
      </c>
      <c r="J19" s="38">
        <v>6000</v>
      </c>
      <c r="K19" s="38">
        <v>3000</v>
      </c>
      <c r="L19" s="17">
        <v>2000</v>
      </c>
      <c r="V19" s="230" t="s">
        <v>653</v>
      </c>
      <c r="W19" s="221"/>
    </row>
    <row r="20" spans="1:24" ht="28.5" x14ac:dyDescent="0.25">
      <c r="A20" s="1" t="s">
        <v>30</v>
      </c>
      <c r="B20" s="35" t="s">
        <v>61</v>
      </c>
      <c r="C20" s="220" t="s">
        <v>184</v>
      </c>
      <c r="D20" s="220" t="s">
        <v>188</v>
      </c>
      <c r="E20" s="221"/>
      <c r="F20" s="1" t="s">
        <v>602</v>
      </c>
      <c r="G20" s="229" t="s">
        <v>12</v>
      </c>
      <c r="H20" s="1" t="s">
        <v>676</v>
      </c>
      <c r="I20" s="38">
        <v>7270</v>
      </c>
      <c r="J20" s="38">
        <v>5452.5</v>
      </c>
      <c r="K20" s="38">
        <v>2726.25</v>
      </c>
      <c r="L20" s="17">
        <v>1817.5</v>
      </c>
      <c r="V20" s="230" t="s">
        <v>653</v>
      </c>
      <c r="W20" s="221"/>
    </row>
    <row r="21" spans="1:24" ht="39" customHeight="1" x14ac:dyDescent="0.25">
      <c r="A21" s="1" t="s">
        <v>31</v>
      </c>
      <c r="B21" s="35" t="s">
        <v>61</v>
      </c>
      <c r="C21" s="220" t="s">
        <v>184</v>
      </c>
      <c r="D21" s="220" t="s">
        <v>189</v>
      </c>
      <c r="E21" s="221"/>
      <c r="F21" s="1" t="s">
        <v>603</v>
      </c>
      <c r="G21" s="229" t="s">
        <v>12</v>
      </c>
      <c r="H21" s="1" t="s">
        <v>677</v>
      </c>
      <c r="I21" s="38">
        <v>3390.38</v>
      </c>
      <c r="J21" s="38">
        <v>2542.79</v>
      </c>
      <c r="K21" s="38">
        <v>1271.3900000000001</v>
      </c>
      <c r="L21" s="17">
        <v>847.59000000000015</v>
      </c>
      <c r="V21" s="230" t="s">
        <v>653</v>
      </c>
      <c r="W21" s="221"/>
    </row>
    <row r="22" spans="1:24" ht="39" customHeight="1" x14ac:dyDescent="0.25">
      <c r="A22" s="1" t="s">
        <v>32</v>
      </c>
      <c r="B22" s="35" t="s">
        <v>61</v>
      </c>
      <c r="C22" s="220" t="s">
        <v>184</v>
      </c>
      <c r="D22" s="220" t="s">
        <v>182</v>
      </c>
      <c r="E22" s="221"/>
      <c r="F22" s="1" t="s">
        <v>604</v>
      </c>
      <c r="G22" s="229" t="s">
        <v>12</v>
      </c>
      <c r="H22" s="1" t="s">
        <v>678</v>
      </c>
      <c r="I22" s="38">
        <v>3448.64</v>
      </c>
      <c r="J22" s="38">
        <v>2586.48</v>
      </c>
      <c r="K22" s="38">
        <v>1293.24</v>
      </c>
      <c r="L22" s="17">
        <v>862.15999999999985</v>
      </c>
      <c r="V22" s="230" t="s">
        <v>653</v>
      </c>
      <c r="W22" s="221"/>
    </row>
    <row r="23" spans="1:24" ht="37.5" customHeight="1" x14ac:dyDescent="0.25">
      <c r="A23" s="1" t="s">
        <v>33</v>
      </c>
      <c r="B23" s="35" t="s">
        <v>61</v>
      </c>
      <c r="C23" s="220" t="s">
        <v>190</v>
      </c>
      <c r="D23" s="220" t="s">
        <v>191</v>
      </c>
      <c r="E23" s="221"/>
      <c r="F23" s="1" t="s">
        <v>605</v>
      </c>
      <c r="G23" s="229" t="s">
        <v>12</v>
      </c>
      <c r="H23" s="1" t="s">
        <v>284</v>
      </c>
      <c r="I23" s="38">
        <v>9723.2999999999993</v>
      </c>
      <c r="J23" s="38">
        <v>7292.48</v>
      </c>
      <c r="K23" s="38">
        <v>3646.24</v>
      </c>
      <c r="L23" s="17">
        <v>2430.8199999999997</v>
      </c>
      <c r="V23" s="230" t="s">
        <v>653</v>
      </c>
      <c r="W23" s="221"/>
    </row>
    <row r="24" spans="1:24" ht="33.75" x14ac:dyDescent="0.25">
      <c r="A24" s="1" t="s">
        <v>34</v>
      </c>
      <c r="B24" s="35" t="s">
        <v>61</v>
      </c>
      <c r="C24" s="220" t="s">
        <v>192</v>
      </c>
      <c r="D24" s="220" t="s">
        <v>193</v>
      </c>
      <c r="E24" s="221"/>
      <c r="F24" s="1" t="s">
        <v>606</v>
      </c>
      <c r="G24" s="229" t="s">
        <v>12</v>
      </c>
      <c r="H24" s="1" t="s">
        <v>285</v>
      </c>
      <c r="I24" s="38">
        <v>6466</v>
      </c>
      <c r="J24" s="38">
        <v>4849.5</v>
      </c>
      <c r="K24" s="38">
        <v>2424.75</v>
      </c>
      <c r="L24" s="17">
        <v>1616.5</v>
      </c>
      <c r="V24" s="230" t="s">
        <v>653</v>
      </c>
      <c r="W24" s="230" t="s">
        <v>672</v>
      </c>
    </row>
    <row r="25" spans="1:24" ht="67.5" x14ac:dyDescent="0.25">
      <c r="A25" s="1" t="s">
        <v>35</v>
      </c>
      <c r="B25" s="35" t="s">
        <v>61</v>
      </c>
      <c r="C25" s="220" t="s">
        <v>194</v>
      </c>
      <c r="D25" s="220" t="s">
        <v>195</v>
      </c>
      <c r="E25" s="221"/>
      <c r="F25" s="1" t="s">
        <v>607</v>
      </c>
      <c r="G25" s="229" t="s">
        <v>12</v>
      </c>
      <c r="H25" s="1" t="s">
        <v>286</v>
      </c>
      <c r="I25" s="38">
        <v>7230</v>
      </c>
      <c r="J25" s="38">
        <v>5422.5</v>
      </c>
      <c r="K25" s="38">
        <v>2711.25</v>
      </c>
      <c r="L25" s="17">
        <v>1807.5</v>
      </c>
      <c r="V25" s="230" t="s">
        <v>653</v>
      </c>
      <c r="W25" s="221"/>
    </row>
    <row r="26" spans="1:24" ht="33.75" x14ac:dyDescent="0.25">
      <c r="A26" s="1" t="s">
        <v>398</v>
      </c>
      <c r="B26" s="35" t="s">
        <v>61</v>
      </c>
      <c r="C26" s="220" t="s">
        <v>194</v>
      </c>
      <c r="D26" s="220" t="s">
        <v>195</v>
      </c>
      <c r="E26" s="221"/>
      <c r="F26" s="1" t="s">
        <v>399</v>
      </c>
      <c r="G26" s="229" t="s">
        <v>12</v>
      </c>
      <c r="H26" s="1" t="s">
        <v>400</v>
      </c>
      <c r="I26" s="38">
        <v>13008.86</v>
      </c>
      <c r="J26" s="38">
        <v>9756.65</v>
      </c>
      <c r="K26" s="38">
        <v>4878.32</v>
      </c>
      <c r="L26" s="17">
        <v>3252.2100000000009</v>
      </c>
      <c r="V26" s="230" t="s">
        <v>653</v>
      </c>
      <c r="W26" s="230" t="s">
        <v>672</v>
      </c>
    </row>
    <row r="27" spans="1:24" ht="33.75" x14ac:dyDescent="0.25">
      <c r="A27" s="1" t="s">
        <v>36</v>
      </c>
      <c r="B27" s="35" t="s">
        <v>61</v>
      </c>
      <c r="C27" s="220" t="s">
        <v>194</v>
      </c>
      <c r="D27" s="220" t="s">
        <v>196</v>
      </c>
      <c r="E27" s="221"/>
      <c r="F27" s="1" t="s">
        <v>608</v>
      </c>
      <c r="G27" s="229" t="s">
        <v>12</v>
      </c>
      <c r="H27" s="1" t="s">
        <v>679</v>
      </c>
      <c r="I27" s="38">
        <v>5985</v>
      </c>
      <c r="J27" s="38">
        <v>4488.75</v>
      </c>
      <c r="K27" s="38">
        <v>2244.38</v>
      </c>
      <c r="L27" s="17">
        <v>1496.25</v>
      </c>
      <c r="V27" s="230" t="s">
        <v>653</v>
      </c>
      <c r="W27" s="221"/>
    </row>
    <row r="28" spans="1:24" ht="28.5" x14ac:dyDescent="0.25">
      <c r="A28" s="1" t="s">
        <v>37</v>
      </c>
      <c r="B28" s="35" t="s">
        <v>61</v>
      </c>
      <c r="C28" s="220" t="s">
        <v>194</v>
      </c>
      <c r="D28" s="220" t="s">
        <v>197</v>
      </c>
      <c r="E28" s="221"/>
      <c r="F28" s="1" t="s">
        <v>609</v>
      </c>
      <c r="G28" s="229" t="s">
        <v>12</v>
      </c>
      <c r="H28" s="1" t="s">
        <v>680</v>
      </c>
      <c r="I28" s="38">
        <v>7930</v>
      </c>
      <c r="J28" s="38">
        <v>5947.5</v>
      </c>
      <c r="K28" s="38">
        <v>2973.75</v>
      </c>
      <c r="L28" s="17">
        <v>1982.5</v>
      </c>
      <c r="V28" s="230" t="s">
        <v>653</v>
      </c>
      <c r="W28" s="221"/>
    </row>
    <row r="29" spans="1:24" ht="33.75" x14ac:dyDescent="0.25">
      <c r="A29" s="1" t="s">
        <v>38</v>
      </c>
      <c r="B29" s="35" t="s">
        <v>61</v>
      </c>
      <c r="C29" s="220" t="s">
        <v>199</v>
      </c>
      <c r="D29" s="220" t="s">
        <v>198</v>
      </c>
      <c r="E29" s="221"/>
      <c r="F29" s="1" t="s">
        <v>610</v>
      </c>
      <c r="G29" s="229" t="s">
        <v>12</v>
      </c>
      <c r="H29" s="1" t="s">
        <v>289</v>
      </c>
      <c r="I29" s="38">
        <v>8784</v>
      </c>
      <c r="J29" s="38">
        <v>6588</v>
      </c>
      <c r="K29" s="38">
        <v>3294</v>
      </c>
      <c r="L29" s="17">
        <v>2196</v>
      </c>
      <c r="V29" s="230" t="s">
        <v>653</v>
      </c>
      <c r="W29" s="221"/>
    </row>
    <row r="30" spans="1:24" ht="33.75" x14ac:dyDescent="0.25">
      <c r="A30" s="1" t="s">
        <v>39</v>
      </c>
      <c r="B30" s="35" t="s">
        <v>61</v>
      </c>
      <c r="C30" s="220" t="s">
        <v>199</v>
      </c>
      <c r="D30" s="220" t="s">
        <v>200</v>
      </c>
      <c r="E30" s="221"/>
      <c r="F30" s="1" t="s">
        <v>611</v>
      </c>
      <c r="G30" s="229" t="s">
        <v>12</v>
      </c>
      <c r="H30" s="1" t="s">
        <v>290</v>
      </c>
      <c r="I30" s="38">
        <v>7900.01</v>
      </c>
      <c r="J30" s="38">
        <v>5925.01</v>
      </c>
      <c r="K30" s="38">
        <v>2962.5</v>
      </c>
      <c r="L30" s="17">
        <v>1975</v>
      </c>
      <c r="V30" s="230" t="s">
        <v>653</v>
      </c>
      <c r="W30" s="221"/>
      <c r="X30" t="s">
        <v>668</v>
      </c>
    </row>
    <row r="31" spans="1:24" ht="38.25" customHeight="1" x14ac:dyDescent="0.25">
      <c r="A31" s="1" t="s">
        <v>40</v>
      </c>
      <c r="B31" s="35" t="s">
        <v>61</v>
      </c>
      <c r="C31" s="220" t="s">
        <v>199</v>
      </c>
      <c r="D31" s="220" t="s">
        <v>201</v>
      </c>
      <c r="E31" s="221"/>
      <c r="F31" s="1" t="s">
        <v>612</v>
      </c>
      <c r="G31" s="229" t="s">
        <v>12</v>
      </c>
      <c r="H31" s="1" t="s">
        <v>681</v>
      </c>
      <c r="I31" s="38">
        <v>7000.85</v>
      </c>
      <c r="J31" s="38">
        <v>5250.64</v>
      </c>
      <c r="K31" s="38">
        <v>2625.32</v>
      </c>
      <c r="L31" s="17">
        <v>1750.21</v>
      </c>
      <c r="V31" s="230" t="s">
        <v>653</v>
      </c>
      <c r="W31" s="221"/>
      <c r="X31" t="s">
        <v>668</v>
      </c>
    </row>
    <row r="32" spans="1:24" ht="36.75" customHeight="1" x14ac:dyDescent="0.25">
      <c r="A32" s="1" t="s">
        <v>41</v>
      </c>
      <c r="B32" s="16" t="s">
        <v>61</v>
      </c>
      <c r="C32" s="220" t="s">
        <v>199</v>
      </c>
      <c r="D32" s="220" t="s">
        <v>202</v>
      </c>
      <c r="E32" s="221"/>
      <c r="F32" s="1" t="s">
        <v>613</v>
      </c>
      <c r="G32" s="229" t="s">
        <v>12</v>
      </c>
      <c r="H32" s="1" t="s">
        <v>292</v>
      </c>
      <c r="I32" s="38">
        <v>8000</v>
      </c>
      <c r="J32" s="38">
        <v>6000</v>
      </c>
      <c r="K32" s="38">
        <v>3000</v>
      </c>
      <c r="L32" s="17">
        <v>2000</v>
      </c>
      <c r="V32" s="230" t="s">
        <v>653</v>
      </c>
      <c r="W32" s="230" t="s">
        <v>672</v>
      </c>
    </row>
    <row r="33" spans="1:23" ht="45" x14ac:dyDescent="0.25">
      <c r="A33" s="27" t="s">
        <v>142</v>
      </c>
      <c r="B33" s="218" t="s">
        <v>62</v>
      </c>
      <c r="C33" s="220" t="s">
        <v>203</v>
      </c>
      <c r="D33" s="220" t="s">
        <v>204</v>
      </c>
      <c r="E33" s="221"/>
      <c r="F33" s="27" t="s">
        <v>614</v>
      </c>
      <c r="G33" s="229" t="s">
        <v>12</v>
      </c>
      <c r="H33" s="1" t="s">
        <v>293</v>
      </c>
      <c r="I33" s="38">
        <v>25083.31</v>
      </c>
      <c r="J33" s="38">
        <v>18812.490000000002</v>
      </c>
      <c r="K33" s="38">
        <v>9406.24</v>
      </c>
      <c r="L33" s="17">
        <v>6270.82</v>
      </c>
      <c r="V33" s="230" t="s">
        <v>654</v>
      </c>
      <c r="W33" s="221"/>
    </row>
    <row r="34" spans="1:23" ht="45" x14ac:dyDescent="0.25">
      <c r="A34" s="5" t="s">
        <v>143</v>
      </c>
      <c r="B34" s="5" t="s">
        <v>62</v>
      </c>
      <c r="C34" s="220" t="s">
        <v>205</v>
      </c>
      <c r="D34" s="220" t="s">
        <v>206</v>
      </c>
      <c r="E34" s="221"/>
      <c r="F34" s="5" t="s">
        <v>615</v>
      </c>
      <c r="G34" s="229" t="s">
        <v>12</v>
      </c>
      <c r="H34" s="5" t="s">
        <v>294</v>
      </c>
      <c r="I34" s="17">
        <v>42638.86</v>
      </c>
      <c r="J34" s="17">
        <v>31979</v>
      </c>
      <c r="K34" s="38">
        <v>15989.5</v>
      </c>
      <c r="L34" s="17">
        <v>10659.86</v>
      </c>
      <c r="V34" s="230" t="s">
        <v>654</v>
      </c>
      <c r="W34" s="221"/>
    </row>
    <row r="35" spans="1:23" ht="45" x14ac:dyDescent="0.25">
      <c r="A35" s="1" t="s">
        <v>144</v>
      </c>
      <c r="B35" s="36" t="s">
        <v>62</v>
      </c>
      <c r="C35" s="220" t="s">
        <v>203</v>
      </c>
      <c r="D35" s="220" t="s">
        <v>207</v>
      </c>
      <c r="E35" s="221"/>
      <c r="F35" s="1" t="s">
        <v>616</v>
      </c>
      <c r="G35" s="229" t="s">
        <v>12</v>
      </c>
      <c r="H35" s="1" t="s">
        <v>565</v>
      </c>
      <c r="I35" s="38">
        <v>45983</v>
      </c>
      <c r="J35" s="38">
        <v>34487.25</v>
      </c>
      <c r="K35" s="38">
        <v>17243.63</v>
      </c>
      <c r="L35" s="17">
        <v>11495.75</v>
      </c>
      <c r="V35" s="230" t="s">
        <v>654</v>
      </c>
      <c r="W35" s="221"/>
    </row>
    <row r="36" spans="1:23" ht="28.5" x14ac:dyDescent="0.25">
      <c r="A36" s="5" t="s">
        <v>145</v>
      </c>
      <c r="B36" s="5" t="s">
        <v>62</v>
      </c>
      <c r="C36" s="220" t="s">
        <v>205</v>
      </c>
      <c r="D36" s="220" t="s">
        <v>206</v>
      </c>
      <c r="E36" s="221"/>
      <c r="F36" s="5" t="s">
        <v>617</v>
      </c>
      <c r="G36" s="229" t="s">
        <v>12</v>
      </c>
      <c r="H36" s="5" t="s">
        <v>682</v>
      </c>
      <c r="I36" s="17">
        <v>10894.6</v>
      </c>
      <c r="J36" s="17">
        <v>8171</v>
      </c>
      <c r="K36" s="38">
        <v>4085.5</v>
      </c>
      <c r="L36" s="17">
        <v>2723.6000000000004</v>
      </c>
      <c r="V36" s="230" t="s">
        <v>654</v>
      </c>
      <c r="W36" s="221"/>
    </row>
    <row r="37" spans="1:23" ht="22.5" x14ac:dyDescent="0.25">
      <c r="A37" s="27" t="s">
        <v>329</v>
      </c>
      <c r="B37" s="219" t="s">
        <v>63</v>
      </c>
      <c r="C37" s="220" t="s">
        <v>208</v>
      </c>
      <c r="D37" s="220" t="s">
        <v>42</v>
      </c>
      <c r="E37" s="221"/>
      <c r="F37" s="27" t="s">
        <v>106</v>
      </c>
      <c r="G37" s="229" t="s">
        <v>649</v>
      </c>
      <c r="H37" s="1" t="s">
        <v>473</v>
      </c>
      <c r="I37" s="38">
        <v>7441.99</v>
      </c>
      <c r="J37" s="38">
        <v>7069.89</v>
      </c>
      <c r="K37" s="38">
        <v>3534.95</v>
      </c>
      <c r="L37" s="17">
        <v>372.1</v>
      </c>
      <c r="V37" s="230" t="s">
        <v>655</v>
      </c>
      <c r="W37" s="221"/>
    </row>
    <row r="38" spans="1:23" ht="22.5" x14ac:dyDescent="0.25">
      <c r="A38" s="1" t="s">
        <v>330</v>
      </c>
      <c r="B38" s="35" t="s">
        <v>63</v>
      </c>
      <c r="C38" s="220" t="s">
        <v>208</v>
      </c>
      <c r="D38" s="220" t="s">
        <v>43</v>
      </c>
      <c r="E38" s="221"/>
      <c r="F38" s="1" t="s">
        <v>105</v>
      </c>
      <c r="G38" s="229" t="s">
        <v>649</v>
      </c>
      <c r="H38" s="1" t="s">
        <v>473</v>
      </c>
      <c r="I38" s="38">
        <v>9888</v>
      </c>
      <c r="J38" s="38">
        <v>9393.6</v>
      </c>
      <c r="K38" s="38">
        <v>4696.8</v>
      </c>
      <c r="L38" s="17">
        <v>494.39999999999964</v>
      </c>
      <c r="V38" s="230" t="s">
        <v>655</v>
      </c>
      <c r="W38" s="221"/>
    </row>
    <row r="39" spans="1:23" ht="22.5" x14ac:dyDescent="0.25">
      <c r="A39" s="1" t="s">
        <v>332</v>
      </c>
      <c r="B39" s="5" t="s">
        <v>63</v>
      </c>
      <c r="C39" s="220" t="s">
        <v>208</v>
      </c>
      <c r="D39" s="220" t="s">
        <v>45</v>
      </c>
      <c r="E39" s="221"/>
      <c r="F39" s="20" t="s">
        <v>109</v>
      </c>
      <c r="G39" s="229" t="s">
        <v>649</v>
      </c>
      <c r="H39" s="222" t="s">
        <v>473</v>
      </c>
      <c r="I39" s="38">
        <v>5917</v>
      </c>
      <c r="J39" s="38">
        <v>5621.15</v>
      </c>
      <c r="K39" s="38">
        <v>2810.58</v>
      </c>
      <c r="L39" s="17">
        <v>295.85000000000036</v>
      </c>
      <c r="V39" s="230" t="s">
        <v>655</v>
      </c>
      <c r="W39" s="221"/>
    </row>
    <row r="40" spans="1:23" ht="42.75" customHeight="1" x14ac:dyDescent="0.25">
      <c r="A40" s="27" t="s">
        <v>46</v>
      </c>
      <c r="B40" s="219" t="s">
        <v>64</v>
      </c>
      <c r="C40" s="220" t="s">
        <v>209</v>
      </c>
      <c r="D40" s="220" t="s">
        <v>112</v>
      </c>
      <c r="E40" s="221"/>
      <c r="F40" s="1" t="s">
        <v>119</v>
      </c>
      <c r="G40" s="229" t="s">
        <v>12</v>
      </c>
      <c r="H40" s="1" t="s">
        <v>297</v>
      </c>
      <c r="I40" s="38">
        <v>7076</v>
      </c>
      <c r="J40" s="38">
        <v>5307</v>
      </c>
      <c r="K40" s="38">
        <v>2653.5</v>
      </c>
      <c r="L40" s="17">
        <v>1769</v>
      </c>
      <c r="V40" s="230" t="s">
        <v>656</v>
      </c>
      <c r="W40" s="221"/>
    </row>
    <row r="41" spans="1:23" ht="56.25" x14ac:dyDescent="0.25">
      <c r="A41" s="1" t="s">
        <v>47</v>
      </c>
      <c r="B41" s="35" t="s">
        <v>64</v>
      </c>
      <c r="C41" s="220" t="s">
        <v>210</v>
      </c>
      <c r="D41" s="220" t="s">
        <v>113</v>
      </c>
      <c r="E41" s="221"/>
      <c r="F41" s="1" t="s">
        <v>120</v>
      </c>
      <c r="G41" s="229" t="s">
        <v>12</v>
      </c>
      <c r="H41" s="1" t="s">
        <v>298</v>
      </c>
      <c r="I41" s="38">
        <v>16592</v>
      </c>
      <c r="J41" s="38">
        <v>12444</v>
      </c>
      <c r="K41" s="38">
        <v>6222</v>
      </c>
      <c r="L41" s="17">
        <v>4148</v>
      </c>
      <c r="V41" s="230" t="s">
        <v>656</v>
      </c>
      <c r="W41" s="221"/>
    </row>
    <row r="42" spans="1:23" ht="33.75" x14ac:dyDescent="0.25">
      <c r="A42" s="1" t="s">
        <v>48</v>
      </c>
      <c r="B42" s="35" t="s">
        <v>64</v>
      </c>
      <c r="C42" s="220" t="s">
        <v>211</v>
      </c>
      <c r="D42" s="220" t="s">
        <v>114</v>
      </c>
      <c r="E42" s="221"/>
      <c r="F42" s="1" t="s">
        <v>122</v>
      </c>
      <c r="G42" s="229" t="s">
        <v>12</v>
      </c>
      <c r="H42" s="1" t="s">
        <v>121</v>
      </c>
      <c r="I42" s="38">
        <v>31200</v>
      </c>
      <c r="J42" s="38">
        <v>23400</v>
      </c>
      <c r="K42" s="38">
        <v>11700</v>
      </c>
      <c r="L42" s="17">
        <v>7800</v>
      </c>
      <c r="V42" s="230" t="s">
        <v>656</v>
      </c>
      <c r="W42" s="221"/>
    </row>
    <row r="43" spans="1:23" ht="48.75" customHeight="1" x14ac:dyDescent="0.25">
      <c r="A43" s="1" t="s">
        <v>50</v>
      </c>
      <c r="B43" s="5" t="s">
        <v>64</v>
      </c>
      <c r="C43" s="220" t="s">
        <v>212</v>
      </c>
      <c r="D43" s="220" t="s">
        <v>116</v>
      </c>
      <c r="E43" s="221"/>
      <c r="F43" s="1" t="s">
        <v>124</v>
      </c>
      <c r="G43" s="229" t="s">
        <v>12</v>
      </c>
      <c r="H43" s="1" t="s">
        <v>300</v>
      </c>
      <c r="I43" s="38">
        <v>5612</v>
      </c>
      <c r="J43" s="38">
        <v>4209</v>
      </c>
      <c r="K43" s="38">
        <v>2104.5</v>
      </c>
      <c r="L43" s="17">
        <v>1403</v>
      </c>
      <c r="V43" s="230" t="s">
        <v>656</v>
      </c>
      <c r="W43" s="221"/>
    </row>
    <row r="44" spans="1:23" ht="45" x14ac:dyDescent="0.25">
      <c r="A44" s="1" t="s">
        <v>51</v>
      </c>
      <c r="B44" s="35" t="s">
        <v>64</v>
      </c>
      <c r="C44" s="220" t="s">
        <v>210</v>
      </c>
      <c r="D44" s="220" t="s">
        <v>117</v>
      </c>
      <c r="E44" s="221"/>
      <c r="F44" s="1" t="s">
        <v>125</v>
      </c>
      <c r="G44" s="229" t="s">
        <v>12</v>
      </c>
      <c r="H44" s="1" t="s">
        <v>301</v>
      </c>
      <c r="I44" s="38">
        <v>17568</v>
      </c>
      <c r="J44" s="38">
        <v>13176</v>
      </c>
      <c r="K44" s="38">
        <v>6588</v>
      </c>
      <c r="L44" s="17">
        <v>4392</v>
      </c>
      <c r="V44" s="230" t="s">
        <v>656</v>
      </c>
      <c r="W44" s="221"/>
    </row>
    <row r="45" spans="1:23" ht="47.25" customHeight="1" x14ac:dyDescent="0.25">
      <c r="A45" s="20" t="s">
        <v>52</v>
      </c>
      <c r="B45" s="35" t="s">
        <v>64</v>
      </c>
      <c r="C45" s="220" t="s">
        <v>209</v>
      </c>
      <c r="D45" s="220" t="s">
        <v>118</v>
      </c>
      <c r="E45" s="221"/>
      <c r="F45" s="20" t="s">
        <v>126</v>
      </c>
      <c r="G45" s="229" t="s">
        <v>12</v>
      </c>
      <c r="H45" s="1" t="s">
        <v>302</v>
      </c>
      <c r="I45" s="38">
        <v>40857.800000000003</v>
      </c>
      <c r="J45" s="38">
        <v>30643.35</v>
      </c>
      <c r="K45" s="38">
        <v>15321.68</v>
      </c>
      <c r="L45" s="17">
        <v>10214.450000000004</v>
      </c>
      <c r="V45" s="230" t="s">
        <v>656</v>
      </c>
      <c r="W45" s="221"/>
    </row>
    <row r="46" spans="1:23" ht="45" x14ac:dyDescent="0.25">
      <c r="A46" s="20" t="s">
        <v>129</v>
      </c>
      <c r="B46" s="5" t="s">
        <v>65</v>
      </c>
      <c r="C46" s="220" t="s">
        <v>130</v>
      </c>
      <c r="D46" s="220" t="s">
        <v>54</v>
      </c>
      <c r="E46" s="221"/>
      <c r="F46" s="20" t="s">
        <v>131</v>
      </c>
      <c r="G46" s="229" t="s">
        <v>649</v>
      </c>
      <c r="H46" s="1" t="s">
        <v>132</v>
      </c>
      <c r="I46" s="38">
        <v>14529.22</v>
      </c>
      <c r="J46" s="38">
        <v>13802.76</v>
      </c>
      <c r="K46" s="38">
        <v>6901.38</v>
      </c>
      <c r="L46" s="17">
        <v>726.46</v>
      </c>
      <c r="V46" s="230" t="s">
        <v>657</v>
      </c>
      <c r="W46" s="221"/>
    </row>
    <row r="47" spans="1:23" ht="22.5" x14ac:dyDescent="0.25">
      <c r="A47" s="1" t="s">
        <v>55</v>
      </c>
      <c r="B47" s="16" t="s">
        <v>66</v>
      </c>
      <c r="C47" s="220" t="s">
        <v>213</v>
      </c>
      <c r="D47" s="220" t="s">
        <v>214</v>
      </c>
      <c r="E47" s="221"/>
      <c r="F47" s="1" t="s">
        <v>619</v>
      </c>
      <c r="G47" s="229" t="s">
        <v>12</v>
      </c>
      <c r="H47" s="1" t="s">
        <v>487</v>
      </c>
      <c r="I47" s="38">
        <v>84790</v>
      </c>
      <c r="J47" s="38">
        <v>63592.5</v>
      </c>
      <c r="K47" s="38">
        <v>31796.25</v>
      </c>
      <c r="L47" s="38">
        <v>21197.5</v>
      </c>
      <c r="V47" s="230" t="s">
        <v>658</v>
      </c>
      <c r="W47" s="221"/>
    </row>
    <row r="48" spans="1:23" ht="22.5" x14ac:dyDescent="0.25">
      <c r="A48" s="1" t="s">
        <v>337</v>
      </c>
      <c r="B48" s="16" t="s">
        <v>66</v>
      </c>
      <c r="C48" s="220" t="s">
        <v>215</v>
      </c>
      <c r="D48" s="220" t="s">
        <v>216</v>
      </c>
      <c r="E48" s="221"/>
      <c r="F48" s="1" t="s">
        <v>620</v>
      </c>
      <c r="G48" s="229" t="s">
        <v>12</v>
      </c>
      <c r="H48" s="1" t="s">
        <v>336</v>
      </c>
      <c r="I48" s="38">
        <v>49446.6</v>
      </c>
      <c r="J48" s="38">
        <v>37084.949999999997</v>
      </c>
      <c r="K48" s="38">
        <v>18542.48</v>
      </c>
      <c r="L48" s="38">
        <v>12361.650000000001</v>
      </c>
      <c r="V48" s="230" t="s">
        <v>658</v>
      </c>
      <c r="W48" s="221"/>
    </row>
    <row r="49" spans="1:24" ht="22.5" x14ac:dyDescent="0.25">
      <c r="A49" s="1" t="s">
        <v>56</v>
      </c>
      <c r="B49" s="16" t="s">
        <v>66</v>
      </c>
      <c r="C49" s="220" t="s">
        <v>215</v>
      </c>
      <c r="D49" s="220" t="s">
        <v>217</v>
      </c>
      <c r="E49" s="221"/>
      <c r="F49" s="1" t="s">
        <v>621</v>
      </c>
      <c r="G49" s="229" t="s">
        <v>12</v>
      </c>
      <c r="H49" s="1" t="s">
        <v>490</v>
      </c>
      <c r="I49" s="38">
        <v>31720</v>
      </c>
      <c r="J49" s="38">
        <v>23790</v>
      </c>
      <c r="K49" s="38">
        <v>11895</v>
      </c>
      <c r="L49" s="38">
        <v>7930</v>
      </c>
      <c r="V49" s="230" t="s">
        <v>658</v>
      </c>
      <c r="W49" s="221"/>
      <c r="X49" t="s">
        <v>668</v>
      </c>
    </row>
    <row r="50" spans="1:24" ht="22.5" x14ac:dyDescent="0.25">
      <c r="A50" s="1" t="s">
        <v>57</v>
      </c>
      <c r="B50" s="16" t="s">
        <v>66</v>
      </c>
      <c r="C50" s="220" t="s">
        <v>215</v>
      </c>
      <c r="D50" s="220" t="s">
        <v>218</v>
      </c>
      <c r="E50" s="221"/>
      <c r="F50" s="1" t="s">
        <v>622</v>
      </c>
      <c r="G50" s="229" t="s">
        <v>12</v>
      </c>
      <c r="H50" s="1" t="s">
        <v>491</v>
      </c>
      <c r="I50" s="38">
        <v>34282</v>
      </c>
      <c r="J50" s="38">
        <v>25711.5</v>
      </c>
      <c r="K50" s="38">
        <v>12855.75</v>
      </c>
      <c r="L50" s="38">
        <v>8570.5</v>
      </c>
      <c r="V50" s="230" t="s">
        <v>658</v>
      </c>
      <c r="W50" s="221"/>
    </row>
    <row r="51" spans="1:24" ht="33.75" x14ac:dyDescent="0.25">
      <c r="A51" s="5" t="s">
        <v>58</v>
      </c>
      <c r="B51" s="5" t="s">
        <v>66</v>
      </c>
      <c r="C51" s="220" t="s">
        <v>219</v>
      </c>
      <c r="D51" s="220" t="s">
        <v>220</v>
      </c>
      <c r="E51" s="221"/>
      <c r="F51" s="5" t="s">
        <v>623</v>
      </c>
      <c r="G51" s="229" t="s">
        <v>12</v>
      </c>
      <c r="H51" s="5" t="s">
        <v>683</v>
      </c>
      <c r="I51" s="17">
        <v>4904.3999999999996</v>
      </c>
      <c r="J51" s="17">
        <v>3678.3</v>
      </c>
      <c r="K51" s="38">
        <v>1839.15</v>
      </c>
      <c r="L51" s="38">
        <v>1226.0999999999995</v>
      </c>
      <c r="V51" s="230" t="s">
        <v>658</v>
      </c>
      <c r="W51" s="221"/>
    </row>
    <row r="52" spans="1:24" ht="45" customHeight="1" x14ac:dyDescent="0.25">
      <c r="A52" s="27" t="s">
        <v>146</v>
      </c>
      <c r="B52" s="33" t="s">
        <v>67</v>
      </c>
      <c r="C52" s="220" t="s">
        <v>221</v>
      </c>
      <c r="D52" s="220" t="s">
        <v>222</v>
      </c>
      <c r="E52" s="221"/>
      <c r="F52" s="27" t="s">
        <v>624</v>
      </c>
      <c r="G52" s="229" t="s">
        <v>12</v>
      </c>
      <c r="H52" s="1" t="s">
        <v>304</v>
      </c>
      <c r="I52" s="38">
        <v>3635.6</v>
      </c>
      <c r="J52" s="38">
        <v>2726.7</v>
      </c>
      <c r="K52" s="38">
        <v>1363.35</v>
      </c>
      <c r="L52" s="38">
        <v>908.90000000000009</v>
      </c>
      <c r="V52" s="230" t="s">
        <v>659</v>
      </c>
      <c r="W52" s="221"/>
    </row>
    <row r="53" spans="1:24" ht="42" customHeight="1" x14ac:dyDescent="0.25">
      <c r="A53" s="1" t="s">
        <v>147</v>
      </c>
      <c r="B53" s="16" t="s">
        <v>67</v>
      </c>
      <c r="C53" s="220" t="s">
        <v>223</v>
      </c>
      <c r="D53" s="220" t="s">
        <v>224</v>
      </c>
      <c r="E53" s="221"/>
      <c r="F53" s="1" t="s">
        <v>625</v>
      </c>
      <c r="G53" s="229" t="s">
        <v>12</v>
      </c>
      <c r="H53" s="1" t="s">
        <v>338</v>
      </c>
      <c r="I53" s="38">
        <v>658.8</v>
      </c>
      <c r="J53" s="38">
        <v>494.1</v>
      </c>
      <c r="K53" s="38">
        <v>247.05</v>
      </c>
      <c r="L53" s="38">
        <v>164.69999999999993</v>
      </c>
      <c r="V53" s="230" t="s">
        <v>659</v>
      </c>
      <c r="W53" s="221"/>
    </row>
    <row r="54" spans="1:24" ht="42" customHeight="1" x14ac:dyDescent="0.25">
      <c r="A54" s="1" t="s">
        <v>148</v>
      </c>
      <c r="B54" s="16" t="s">
        <v>67</v>
      </c>
      <c r="C54" s="220" t="s">
        <v>225</v>
      </c>
      <c r="D54" s="220" t="s">
        <v>226</v>
      </c>
      <c r="E54" s="221"/>
      <c r="F54" s="1" t="s">
        <v>626</v>
      </c>
      <c r="G54" s="229" t="s">
        <v>12</v>
      </c>
      <c r="H54" s="1" t="s">
        <v>305</v>
      </c>
      <c r="I54" s="38">
        <v>4128.18</v>
      </c>
      <c r="J54" s="38">
        <v>3096.14</v>
      </c>
      <c r="K54" s="38">
        <v>1548.07</v>
      </c>
      <c r="L54" s="38">
        <v>1032.0400000000004</v>
      </c>
      <c r="V54" s="230" t="s">
        <v>659</v>
      </c>
      <c r="W54" s="221"/>
    </row>
    <row r="55" spans="1:24" ht="44.25" customHeight="1" x14ac:dyDescent="0.25">
      <c r="A55" s="1" t="s">
        <v>149</v>
      </c>
      <c r="B55" s="16" t="s">
        <v>67</v>
      </c>
      <c r="C55" s="220" t="s">
        <v>221</v>
      </c>
      <c r="D55" s="220" t="s">
        <v>227</v>
      </c>
      <c r="E55" s="221"/>
      <c r="F55" s="1" t="s">
        <v>627</v>
      </c>
      <c r="G55" s="229" t="s">
        <v>12</v>
      </c>
      <c r="H55" s="1" t="s">
        <v>339</v>
      </c>
      <c r="I55" s="38">
        <v>8235</v>
      </c>
      <c r="J55" s="38">
        <v>6176.25</v>
      </c>
      <c r="K55" s="38">
        <v>3088.13</v>
      </c>
      <c r="L55" s="38">
        <v>2058.75</v>
      </c>
      <c r="V55" s="230" t="s">
        <v>659</v>
      </c>
      <c r="W55" s="221"/>
    </row>
    <row r="56" spans="1:24" ht="43.5" customHeight="1" x14ac:dyDescent="0.25">
      <c r="A56" s="1" t="s">
        <v>150</v>
      </c>
      <c r="B56" s="16" t="s">
        <v>67</v>
      </c>
      <c r="C56" s="220" t="s">
        <v>225</v>
      </c>
      <c r="D56" s="220" t="s">
        <v>228</v>
      </c>
      <c r="E56" s="221"/>
      <c r="F56" s="1" t="s">
        <v>628</v>
      </c>
      <c r="G56" s="229" t="s">
        <v>12</v>
      </c>
      <c r="H56" s="1" t="s">
        <v>684</v>
      </c>
      <c r="I56" s="38">
        <v>8344.7999999999993</v>
      </c>
      <c r="J56" s="38">
        <v>6258.6</v>
      </c>
      <c r="K56" s="38">
        <v>3129.3</v>
      </c>
      <c r="L56" s="38">
        <v>2086.1999999999989</v>
      </c>
      <c r="V56" s="230" t="s">
        <v>659</v>
      </c>
      <c r="W56" s="221"/>
    </row>
    <row r="57" spans="1:24" ht="38.25" customHeight="1" x14ac:dyDescent="0.25">
      <c r="A57" s="1" t="s">
        <v>151</v>
      </c>
      <c r="B57" s="16" t="s">
        <v>67</v>
      </c>
      <c r="C57" s="220" t="s">
        <v>221</v>
      </c>
      <c r="D57" s="220" t="s">
        <v>229</v>
      </c>
      <c r="E57" s="221"/>
      <c r="F57" s="1" t="s">
        <v>629</v>
      </c>
      <c r="G57" s="229" t="s">
        <v>12</v>
      </c>
      <c r="H57" s="1" t="s">
        <v>307</v>
      </c>
      <c r="I57" s="38">
        <v>10254.620000000001</v>
      </c>
      <c r="J57" s="38">
        <v>7690.97</v>
      </c>
      <c r="K57" s="38">
        <v>3845.48</v>
      </c>
      <c r="L57" s="38">
        <v>2563.6500000000005</v>
      </c>
      <c r="V57" s="230" t="s">
        <v>659</v>
      </c>
      <c r="W57" s="221"/>
    </row>
    <row r="58" spans="1:24" ht="33.75" x14ac:dyDescent="0.25">
      <c r="A58" s="1" t="s">
        <v>340</v>
      </c>
      <c r="B58" s="16" t="s">
        <v>67</v>
      </c>
      <c r="C58" s="220" t="s">
        <v>223</v>
      </c>
      <c r="D58" s="220" t="s">
        <v>230</v>
      </c>
      <c r="E58" s="221"/>
      <c r="F58" s="1" t="s">
        <v>630</v>
      </c>
      <c r="G58" s="229" t="s">
        <v>12</v>
      </c>
      <c r="H58" s="1" t="s">
        <v>308</v>
      </c>
      <c r="I58" s="38">
        <v>12330.54</v>
      </c>
      <c r="J58" s="38">
        <v>9247.91</v>
      </c>
      <c r="K58" s="38">
        <v>4623.95</v>
      </c>
      <c r="L58" s="38">
        <v>3082.630000000001</v>
      </c>
      <c r="V58" s="230" t="s">
        <v>659</v>
      </c>
      <c r="W58" s="221"/>
      <c r="X58" t="s">
        <v>668</v>
      </c>
    </row>
    <row r="59" spans="1:24" ht="42.75" customHeight="1" x14ac:dyDescent="0.25">
      <c r="A59" s="27" t="s">
        <v>694</v>
      </c>
      <c r="B59" s="33" t="s">
        <v>68</v>
      </c>
      <c r="C59" s="220" t="s">
        <v>231</v>
      </c>
      <c r="D59" s="220" t="s">
        <v>232</v>
      </c>
      <c r="E59" s="221"/>
      <c r="F59" s="27" t="s">
        <v>631</v>
      </c>
      <c r="G59" s="229" t="s">
        <v>12</v>
      </c>
      <c r="H59" s="1" t="s">
        <v>341</v>
      </c>
      <c r="I59" s="38">
        <v>5000</v>
      </c>
      <c r="J59" s="38">
        <v>3750</v>
      </c>
      <c r="K59" s="38">
        <v>1875</v>
      </c>
      <c r="L59" s="38">
        <v>1250</v>
      </c>
      <c r="V59" s="230" t="s">
        <v>660</v>
      </c>
      <c r="W59" s="221"/>
    </row>
    <row r="60" spans="1:24" ht="22.5" x14ac:dyDescent="0.25">
      <c r="A60" s="1" t="s">
        <v>153</v>
      </c>
      <c r="B60" s="16" t="s">
        <v>68</v>
      </c>
      <c r="C60" s="220" t="s">
        <v>233</v>
      </c>
      <c r="D60" s="220" t="s">
        <v>648</v>
      </c>
      <c r="E60" s="221"/>
      <c r="F60" s="1" t="s">
        <v>632</v>
      </c>
      <c r="G60" s="229" t="s">
        <v>12</v>
      </c>
      <c r="H60" s="1" t="s">
        <v>685</v>
      </c>
      <c r="I60" s="38">
        <v>3458.7</v>
      </c>
      <c r="J60" s="38">
        <v>2594.0300000000002</v>
      </c>
      <c r="K60" s="38">
        <v>1297.01</v>
      </c>
      <c r="L60" s="38">
        <v>864.66999999999962</v>
      </c>
      <c r="V60" s="230" t="s">
        <v>660</v>
      </c>
      <c r="W60" s="221"/>
    </row>
    <row r="61" spans="1:24" ht="22.5" x14ac:dyDescent="0.25">
      <c r="A61" s="1" t="s">
        <v>154</v>
      </c>
      <c r="B61" s="16" t="s">
        <v>68</v>
      </c>
      <c r="C61" s="220" t="s">
        <v>231</v>
      </c>
      <c r="D61" s="220" t="s">
        <v>234</v>
      </c>
      <c r="E61" s="221"/>
      <c r="F61" s="1" t="s">
        <v>633</v>
      </c>
      <c r="G61" s="229" t="s">
        <v>12</v>
      </c>
      <c r="H61" s="1" t="s">
        <v>686</v>
      </c>
      <c r="I61" s="38">
        <v>3989.4</v>
      </c>
      <c r="J61" s="38">
        <v>2992.05</v>
      </c>
      <c r="K61" s="38">
        <v>1496.03</v>
      </c>
      <c r="L61" s="38">
        <v>997.34999999999991</v>
      </c>
      <c r="V61" s="230" t="s">
        <v>660</v>
      </c>
      <c r="W61" s="221"/>
      <c r="X61" t="s">
        <v>668</v>
      </c>
    </row>
    <row r="62" spans="1:24" ht="56.25" x14ac:dyDescent="0.25">
      <c r="A62" s="28" t="s">
        <v>155</v>
      </c>
      <c r="B62" s="219" t="s">
        <v>69</v>
      </c>
      <c r="C62" s="220" t="s">
        <v>236</v>
      </c>
      <c r="D62" s="220" t="s">
        <v>235</v>
      </c>
      <c r="E62" s="221"/>
      <c r="F62" s="28" t="s">
        <v>634</v>
      </c>
      <c r="G62" s="229" t="s">
        <v>12</v>
      </c>
      <c r="H62" s="1" t="s">
        <v>566</v>
      </c>
      <c r="I62" s="38">
        <v>124681.96</v>
      </c>
      <c r="J62" s="38">
        <v>93511.47</v>
      </c>
      <c r="K62" s="38">
        <v>46755.74</v>
      </c>
      <c r="L62" s="38">
        <v>31170.490000000005</v>
      </c>
      <c r="V62" s="230" t="s">
        <v>661</v>
      </c>
      <c r="W62" s="221"/>
    </row>
    <row r="63" spans="1:24" ht="67.5" x14ac:dyDescent="0.25">
      <c r="A63" s="1" t="s">
        <v>156</v>
      </c>
      <c r="B63" s="16" t="s">
        <v>70</v>
      </c>
      <c r="C63" s="220" t="s">
        <v>237</v>
      </c>
      <c r="D63" s="220" t="s">
        <v>238</v>
      </c>
      <c r="E63" s="221"/>
      <c r="F63" s="1" t="s">
        <v>635</v>
      </c>
      <c r="G63" s="229" t="s">
        <v>12</v>
      </c>
      <c r="H63" s="1" t="s">
        <v>311</v>
      </c>
      <c r="I63" s="38">
        <v>53253</v>
      </c>
      <c r="J63" s="38">
        <v>38864.04</v>
      </c>
      <c r="K63" s="38">
        <v>19432.02</v>
      </c>
      <c r="L63" s="38">
        <v>14388.96</v>
      </c>
      <c r="V63" s="230" t="s">
        <v>662</v>
      </c>
      <c r="W63" s="221"/>
    </row>
    <row r="64" spans="1:24" ht="28.5" x14ac:dyDescent="0.25">
      <c r="A64" s="1" t="s">
        <v>157</v>
      </c>
      <c r="B64" s="16" t="s">
        <v>70</v>
      </c>
      <c r="C64" s="220" t="s">
        <v>239</v>
      </c>
      <c r="D64" s="220" t="s">
        <v>240</v>
      </c>
      <c r="E64" s="221"/>
      <c r="F64" s="1" t="s">
        <v>636</v>
      </c>
      <c r="G64" s="229" t="s">
        <v>12</v>
      </c>
      <c r="H64" s="1" t="s">
        <v>312</v>
      </c>
      <c r="I64" s="38">
        <v>6344</v>
      </c>
      <c r="J64" s="38">
        <v>4758</v>
      </c>
      <c r="K64" s="38">
        <v>2379</v>
      </c>
      <c r="L64" s="38">
        <v>1586</v>
      </c>
      <c r="V64" s="230" t="s">
        <v>662</v>
      </c>
      <c r="W64" s="221"/>
    </row>
    <row r="65" spans="1:24" ht="33.75" x14ac:dyDescent="0.25">
      <c r="A65" s="1" t="s">
        <v>158</v>
      </c>
      <c r="B65" s="16" t="s">
        <v>70</v>
      </c>
      <c r="C65" s="220" t="s">
        <v>241</v>
      </c>
      <c r="D65" s="220" t="s">
        <v>242</v>
      </c>
      <c r="E65" s="221"/>
      <c r="F65" s="1" t="s">
        <v>637</v>
      </c>
      <c r="G65" s="229" t="s">
        <v>12</v>
      </c>
      <c r="H65" s="1" t="s">
        <v>313</v>
      </c>
      <c r="I65" s="38">
        <v>21350</v>
      </c>
      <c r="J65" s="38">
        <v>16012.5</v>
      </c>
      <c r="K65" s="38">
        <v>8006.25</v>
      </c>
      <c r="L65" s="38">
        <v>5337.5</v>
      </c>
      <c r="V65" s="230" t="s">
        <v>662</v>
      </c>
      <c r="W65" s="221"/>
    </row>
    <row r="66" spans="1:24" ht="33.75" x14ac:dyDescent="0.25">
      <c r="A66" s="1" t="s">
        <v>159</v>
      </c>
      <c r="B66" s="16" t="s">
        <v>70</v>
      </c>
      <c r="C66" s="220" t="s">
        <v>239</v>
      </c>
      <c r="D66" s="220" t="s">
        <v>243</v>
      </c>
      <c r="E66" s="221"/>
      <c r="F66" s="1" t="s">
        <v>638</v>
      </c>
      <c r="G66" s="229" t="s">
        <v>12</v>
      </c>
      <c r="H66" s="1" t="s">
        <v>314</v>
      </c>
      <c r="I66" s="38">
        <v>31561.8</v>
      </c>
      <c r="J66" s="38">
        <v>23671.35</v>
      </c>
      <c r="K66" s="38">
        <v>11835.68</v>
      </c>
      <c r="L66" s="38">
        <v>7890.4500000000007</v>
      </c>
      <c r="V66" s="230" t="s">
        <v>662</v>
      </c>
      <c r="W66" s="230" t="s">
        <v>673</v>
      </c>
    </row>
    <row r="67" spans="1:24" ht="42.75" customHeight="1" x14ac:dyDescent="0.25">
      <c r="A67" s="34" t="s">
        <v>160</v>
      </c>
      <c r="B67" s="34" t="s">
        <v>71</v>
      </c>
      <c r="C67" s="220" t="s">
        <v>697</v>
      </c>
      <c r="D67" s="220" t="s">
        <v>245</v>
      </c>
      <c r="E67" s="221"/>
      <c r="F67" s="1" t="s">
        <v>344</v>
      </c>
      <c r="G67" s="229" t="s">
        <v>12</v>
      </c>
      <c r="H67" s="5" t="s">
        <v>315</v>
      </c>
      <c r="I67" s="17">
        <v>64150</v>
      </c>
      <c r="J67" s="17">
        <v>48112.5</v>
      </c>
      <c r="K67" s="38">
        <v>24056.25</v>
      </c>
      <c r="L67" s="17">
        <v>16037.5</v>
      </c>
      <c r="V67" s="230" t="s">
        <v>663</v>
      </c>
      <c r="W67" s="221"/>
    </row>
    <row r="68" spans="1:24" ht="33.75" x14ac:dyDescent="0.25">
      <c r="A68" s="20" t="s">
        <v>161</v>
      </c>
      <c r="B68" s="35" t="s">
        <v>71</v>
      </c>
      <c r="C68" s="220" t="s">
        <v>244</v>
      </c>
      <c r="D68" s="220" t="s">
        <v>246</v>
      </c>
      <c r="E68" s="221"/>
      <c r="F68" s="20" t="s">
        <v>639</v>
      </c>
      <c r="G68" s="229" t="s">
        <v>12</v>
      </c>
      <c r="H68" s="1" t="s">
        <v>316</v>
      </c>
      <c r="I68" s="38">
        <v>41437.300000000003</v>
      </c>
      <c r="J68" s="38">
        <v>31077.98</v>
      </c>
      <c r="K68" s="38">
        <v>15538.99</v>
      </c>
      <c r="L68" s="17">
        <v>10359.320000000003</v>
      </c>
      <c r="V68" s="230" t="s">
        <v>663</v>
      </c>
      <c r="W68" s="221"/>
      <c r="X68" t="s">
        <v>668</v>
      </c>
    </row>
    <row r="69" spans="1:24" ht="45" x14ac:dyDescent="0.25">
      <c r="A69" s="1" t="s">
        <v>346</v>
      </c>
      <c r="B69" s="16" t="s">
        <v>72</v>
      </c>
      <c r="C69" s="220" t="s">
        <v>247</v>
      </c>
      <c r="D69" s="220" t="s">
        <v>248</v>
      </c>
      <c r="E69" s="221"/>
      <c r="F69" s="1" t="s">
        <v>640</v>
      </c>
      <c r="G69" s="229" t="s">
        <v>12</v>
      </c>
      <c r="H69" s="1" t="s">
        <v>687</v>
      </c>
      <c r="I69" s="38">
        <v>41506.839999999997</v>
      </c>
      <c r="J69" s="38">
        <v>29341.93</v>
      </c>
      <c r="K69" s="38">
        <v>14670.97</v>
      </c>
      <c r="L69" s="38">
        <v>12164.909999999996</v>
      </c>
      <c r="V69" s="230" t="s">
        <v>664</v>
      </c>
      <c r="W69" s="230" t="s">
        <v>672</v>
      </c>
    </row>
    <row r="70" spans="1:24" ht="39" customHeight="1" x14ac:dyDescent="0.25">
      <c r="A70" s="1" t="s">
        <v>347</v>
      </c>
      <c r="B70" s="16" t="s">
        <v>72</v>
      </c>
      <c r="C70" s="220" t="s">
        <v>249</v>
      </c>
      <c r="D70" s="220" t="s">
        <v>250</v>
      </c>
      <c r="E70" s="221"/>
      <c r="F70" s="1" t="s">
        <v>641</v>
      </c>
      <c r="G70" s="229" t="s">
        <v>12</v>
      </c>
      <c r="H70" s="1" t="s">
        <v>318</v>
      </c>
      <c r="I70" s="38">
        <v>112240</v>
      </c>
      <c r="J70" s="38">
        <v>79344</v>
      </c>
      <c r="K70" s="38">
        <v>39672</v>
      </c>
      <c r="L70" s="38">
        <v>32896</v>
      </c>
      <c r="V70" s="230" t="s">
        <v>664</v>
      </c>
      <c r="W70" s="221"/>
    </row>
    <row r="71" spans="1:24" ht="44.25" customHeight="1" x14ac:dyDescent="0.25">
      <c r="A71" s="1" t="s">
        <v>59</v>
      </c>
      <c r="B71" s="16" t="s">
        <v>73</v>
      </c>
      <c r="C71" s="220" t="s">
        <v>251</v>
      </c>
      <c r="D71" s="220" t="s">
        <v>252</v>
      </c>
      <c r="E71" s="221"/>
      <c r="F71" s="1" t="s">
        <v>642</v>
      </c>
      <c r="G71" s="229" t="s">
        <v>12</v>
      </c>
      <c r="H71" s="1" t="s">
        <v>319</v>
      </c>
      <c r="I71" s="38">
        <v>43560.71</v>
      </c>
      <c r="J71" s="38">
        <v>32670.53</v>
      </c>
      <c r="K71" s="38">
        <v>16335.27</v>
      </c>
      <c r="L71" s="38">
        <v>10890.18</v>
      </c>
      <c r="V71" s="230" t="s">
        <v>665</v>
      </c>
      <c r="W71" s="230" t="s">
        <v>672</v>
      </c>
    </row>
    <row r="72" spans="1:24" ht="44.25" customHeight="1" x14ac:dyDescent="0.25">
      <c r="A72" s="1" t="s">
        <v>688</v>
      </c>
      <c r="B72" s="16" t="s">
        <v>73</v>
      </c>
      <c r="C72" s="220" t="s">
        <v>251</v>
      </c>
      <c r="D72" s="220" t="s">
        <v>252</v>
      </c>
      <c r="E72" s="221"/>
      <c r="F72" s="1" t="s">
        <v>643</v>
      </c>
      <c r="G72" s="229" t="s">
        <v>12</v>
      </c>
      <c r="H72" s="1" t="s">
        <v>320</v>
      </c>
      <c r="I72" s="38">
        <v>70240.95</v>
      </c>
      <c r="J72" s="38">
        <v>52680.71</v>
      </c>
      <c r="K72" s="38">
        <v>26340.35</v>
      </c>
      <c r="L72" s="38">
        <v>17560.240000000002</v>
      </c>
      <c r="V72" s="230" t="s">
        <v>665</v>
      </c>
      <c r="W72" s="230" t="s">
        <v>690</v>
      </c>
    </row>
    <row r="73" spans="1:24" ht="33.75" x14ac:dyDescent="0.25">
      <c r="A73" s="1" t="s">
        <v>163</v>
      </c>
      <c r="B73" s="16" t="s">
        <v>74</v>
      </c>
      <c r="C73" s="220" t="s">
        <v>253</v>
      </c>
      <c r="D73" s="220" t="s">
        <v>254</v>
      </c>
      <c r="E73" s="221"/>
      <c r="F73" s="1" t="s">
        <v>644</v>
      </c>
      <c r="G73" s="229" t="s">
        <v>12</v>
      </c>
      <c r="H73" s="1" t="s">
        <v>321</v>
      </c>
      <c r="I73" s="38">
        <v>7009.15</v>
      </c>
      <c r="J73" s="38">
        <v>4030.26</v>
      </c>
      <c r="K73" s="38">
        <v>2015.13</v>
      </c>
      <c r="L73" s="38">
        <v>2978.8899999999994</v>
      </c>
      <c r="V73" s="230" t="s">
        <v>666</v>
      </c>
      <c r="W73" s="232"/>
    </row>
    <row r="74" spans="1:24" ht="33.75" x14ac:dyDescent="0.25">
      <c r="A74" s="1" t="s">
        <v>164</v>
      </c>
      <c r="B74" s="16" t="s">
        <v>74</v>
      </c>
      <c r="C74" s="220" t="s">
        <v>253</v>
      </c>
      <c r="D74" s="220" t="s">
        <v>255</v>
      </c>
      <c r="E74" s="221"/>
      <c r="F74" s="1" t="s">
        <v>645</v>
      </c>
      <c r="G74" s="229" t="s">
        <v>12</v>
      </c>
      <c r="H74" s="1" t="s">
        <v>322</v>
      </c>
      <c r="I74" s="38">
        <v>38965.21</v>
      </c>
      <c r="J74" s="38">
        <v>19482.61</v>
      </c>
      <c r="K74" s="38">
        <v>9741.31</v>
      </c>
      <c r="L74" s="38">
        <v>19482.599999999999</v>
      </c>
      <c r="V74" s="230" t="s">
        <v>666</v>
      </c>
      <c r="W74" s="232"/>
    </row>
    <row r="75" spans="1:24" ht="35.25" customHeight="1" x14ac:dyDescent="0.25">
      <c r="A75" s="1" t="s">
        <v>165</v>
      </c>
      <c r="B75" s="16" t="s">
        <v>74</v>
      </c>
      <c r="C75" s="220" t="s">
        <v>256</v>
      </c>
      <c r="D75" s="220" t="s">
        <v>257</v>
      </c>
      <c r="E75" s="221"/>
      <c r="F75" s="1" t="s">
        <v>646</v>
      </c>
      <c r="G75" s="229" t="s">
        <v>649</v>
      </c>
      <c r="H75" s="1" t="s">
        <v>323</v>
      </c>
      <c r="I75" s="38">
        <v>6300</v>
      </c>
      <c r="J75" s="38">
        <v>3591</v>
      </c>
      <c r="K75" s="38">
        <v>1795.5</v>
      </c>
      <c r="L75" s="38">
        <v>2709</v>
      </c>
      <c r="V75" s="230" t="s">
        <v>666</v>
      </c>
      <c r="W75" s="221"/>
    </row>
    <row r="76" spans="1:24" ht="35.25" customHeight="1" x14ac:dyDescent="0.25">
      <c r="A76" s="218" t="s">
        <v>166</v>
      </c>
      <c r="B76" s="16" t="s">
        <v>75</v>
      </c>
      <c r="C76" s="220" t="s">
        <v>258</v>
      </c>
      <c r="D76" s="220" t="s">
        <v>259</v>
      </c>
      <c r="E76" s="221"/>
      <c r="F76" s="218" t="s">
        <v>647</v>
      </c>
      <c r="G76" s="229" t="s">
        <v>12</v>
      </c>
      <c r="H76" s="5" t="s">
        <v>324</v>
      </c>
      <c r="I76" s="38">
        <v>10980</v>
      </c>
      <c r="J76" s="38">
        <v>8235</v>
      </c>
      <c r="K76" s="38">
        <v>4117.5</v>
      </c>
      <c r="L76" s="38">
        <v>2745</v>
      </c>
      <c r="V76" s="230" t="s">
        <v>689</v>
      </c>
      <c r="W76" s="221"/>
    </row>
    <row r="77" spans="1:24" ht="33.75" x14ac:dyDescent="0.25">
      <c r="A77" s="5" t="s">
        <v>353</v>
      </c>
      <c r="B77" s="16" t="s">
        <v>76</v>
      </c>
      <c r="C77" s="220" t="s">
        <v>351</v>
      </c>
      <c r="D77" s="220" t="s">
        <v>352</v>
      </c>
      <c r="E77" s="221"/>
      <c r="F77" s="5" t="s">
        <v>355</v>
      </c>
      <c r="G77" s="229" t="s">
        <v>12</v>
      </c>
      <c r="H77" s="5" t="s">
        <v>698</v>
      </c>
      <c r="I77" s="17">
        <v>31720</v>
      </c>
      <c r="J77" s="17">
        <v>23790</v>
      </c>
      <c r="K77" s="38">
        <v>11895</v>
      </c>
      <c r="L77" s="17">
        <v>7930</v>
      </c>
      <c r="V77" s="230" t="s">
        <v>667</v>
      </c>
      <c r="W77" s="221"/>
    </row>
    <row r="78" spans="1:24" ht="56.25" x14ac:dyDescent="0.25">
      <c r="A78" s="1" t="s">
        <v>167</v>
      </c>
      <c r="B78" s="16" t="s">
        <v>76</v>
      </c>
      <c r="C78" s="220" t="s">
        <v>357</v>
      </c>
      <c r="D78" s="220" t="s">
        <v>358</v>
      </c>
      <c r="E78" s="221"/>
      <c r="F78" s="1" t="s">
        <v>359</v>
      </c>
      <c r="G78" s="229" t="s">
        <v>12</v>
      </c>
      <c r="H78" s="1" t="s">
        <v>360</v>
      </c>
      <c r="I78" s="38">
        <v>32498</v>
      </c>
      <c r="J78" s="17">
        <v>24373.5</v>
      </c>
      <c r="K78" s="38">
        <v>12186.75</v>
      </c>
      <c r="L78" s="17">
        <v>8124.5</v>
      </c>
      <c r="V78" s="230" t="s">
        <v>667</v>
      </c>
      <c r="W78" s="221"/>
      <c r="X78" t="s">
        <v>668</v>
      </c>
    </row>
    <row r="79" spans="1:24" ht="33.75" x14ac:dyDescent="0.25">
      <c r="A79" s="1" t="s">
        <v>168</v>
      </c>
      <c r="B79" s="16" t="s">
        <v>76</v>
      </c>
      <c r="C79" s="220" t="s">
        <v>357</v>
      </c>
      <c r="D79" s="220" t="s">
        <v>362</v>
      </c>
      <c r="E79" s="221"/>
      <c r="F79" s="1" t="s">
        <v>396</v>
      </c>
      <c r="G79" s="229" t="s">
        <v>12</v>
      </c>
      <c r="H79" s="1" t="s">
        <v>361</v>
      </c>
      <c r="I79" s="38">
        <v>51783.42</v>
      </c>
      <c r="J79" s="17">
        <v>38837.57</v>
      </c>
      <c r="K79" s="38">
        <v>19418.78</v>
      </c>
      <c r="L79" s="17">
        <v>12945.849999999999</v>
      </c>
      <c r="V79" s="230" t="s">
        <v>667</v>
      </c>
      <c r="W79" s="221"/>
    </row>
    <row r="80" spans="1:24" ht="67.5" x14ac:dyDescent="0.25">
      <c r="A80" s="1" t="s">
        <v>169</v>
      </c>
      <c r="B80" s="16" t="s">
        <v>76</v>
      </c>
      <c r="C80" s="220" t="s">
        <v>357</v>
      </c>
      <c r="D80" s="220" t="s">
        <v>363</v>
      </c>
      <c r="E80" s="221"/>
      <c r="F80" s="1" t="s">
        <v>364</v>
      </c>
      <c r="G80" s="229" t="s">
        <v>12</v>
      </c>
      <c r="H80" s="1" t="s">
        <v>365</v>
      </c>
      <c r="I80" s="38">
        <v>2907.2</v>
      </c>
      <c r="J80" s="17">
        <v>2180.4</v>
      </c>
      <c r="K80" s="38">
        <v>1090.2</v>
      </c>
      <c r="L80" s="17">
        <v>726.79999999999973</v>
      </c>
      <c r="V80" s="230" t="s">
        <v>667</v>
      </c>
      <c r="W80" s="221"/>
    </row>
  </sheetData>
  <hyperlinks>
    <hyperlink ref="F38" r:id="rId1"/>
    <hyperlink ref="F37" r:id="rId2"/>
    <hyperlink ref="F39" r:id="rId3"/>
    <hyperlink ref="F40" r:id="rId4"/>
    <hyperlink ref="F41" r:id="rId5"/>
    <hyperlink ref="F42" r:id="rId6"/>
    <hyperlink ref="F43" r:id="rId7"/>
    <hyperlink ref="F44" r:id="rId8"/>
    <hyperlink ref="F45" r:id="rId9"/>
    <hyperlink ref="F46" r:id="rId10"/>
    <hyperlink ref="F67" r:id="rId11"/>
    <hyperlink ref="F77" r:id="rId12"/>
    <hyperlink ref="F78" r:id="rId13"/>
    <hyperlink ref="F80" r:id="rId14"/>
    <hyperlink ref="F4" r:id="rId15"/>
    <hyperlink ref="F15" r:id="rId16"/>
    <hyperlink ref="F12" r:id="rId17"/>
    <hyperlink ref="F6" r:id="rId18"/>
    <hyperlink ref="F13" r:id="rId19"/>
    <hyperlink ref="F79" r:id="rId20"/>
    <hyperlink ref="F26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PROPOSTA UNITARIA 1</vt:lpstr>
      <vt:lpstr>ELABORAZIONE 1</vt:lpstr>
      <vt:lpstr>ELABORAZIONE 2</vt:lpstr>
      <vt:lpstr>PUBBLICAZIONE</vt:lpstr>
      <vt:lpstr>DATI BANCARI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Ceccaroni Mauro</dc:creator>
  <cp:lastModifiedBy>Rainaldi Roberto</cp:lastModifiedBy>
  <cp:lastPrinted>2018-06-05T13:24:49Z</cp:lastPrinted>
  <dcterms:created xsi:type="dcterms:W3CDTF">2018-06-01T05:28:08Z</dcterms:created>
  <dcterms:modified xsi:type="dcterms:W3CDTF">2018-07-17T10:20:19Z</dcterms:modified>
</cp:coreProperties>
</file>